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45" windowWidth="15960" windowHeight="12510"/>
  </bookViews>
  <sheets>
    <sheet name="E2ETracking-Branch-2014 April" sheetId="1" r:id="rId1"/>
  </sheets>
  <definedNames>
    <definedName name="_xlnm.Print_Area" localSheetId="0">'E2ETracking-Branch-2014 April'!$A$1:$N$313</definedName>
  </definedNames>
  <calcPr calcId="171027"/>
</workbook>
</file>

<file path=xl/calcChain.xml><?xml version="1.0" encoding="utf-8"?>
<calcChain xmlns="http://schemas.openxmlformats.org/spreadsheetml/2006/main">
  <c r="D18" i="1" l="1"/>
  <c r="D19" i="1" s="1"/>
  <c r="D20" i="1" s="1"/>
  <c r="D21" i="1" s="1"/>
  <c r="D22" i="1" s="1"/>
  <c r="D23" i="1" s="1"/>
  <c r="D24" i="1" s="1"/>
  <c r="D25" i="1" s="1"/>
  <c r="E25" i="1" s="1"/>
  <c r="G19" i="1"/>
  <c r="G20" i="1"/>
  <c r="G21" i="1"/>
  <c r="G22" i="1"/>
  <c r="G23" i="1"/>
  <c r="G24" i="1"/>
  <c r="G25" i="1"/>
  <c r="D27" i="1"/>
  <c r="D28" i="1" s="1"/>
  <c r="D29" i="1" s="1"/>
  <c r="D30" i="1" s="1"/>
  <c r="D31" i="1" s="1"/>
  <c r="D32" i="1" s="1"/>
  <c r="D33" i="1" s="1"/>
  <c r="E33" i="1" s="1"/>
  <c r="G28" i="1"/>
  <c r="G29" i="1"/>
  <c r="G30" i="1"/>
  <c r="G31" i="1"/>
  <c r="G32" i="1"/>
  <c r="G33" i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D50" i="1"/>
  <c r="D51" i="1" s="1"/>
  <c r="D52" i="1" s="1"/>
  <c r="D53" i="1" s="1"/>
  <c r="D54" i="1" s="1"/>
  <c r="D55" i="1" s="1"/>
  <c r="D56" i="1" s="1"/>
  <c r="D57" i="1" s="1"/>
  <c r="G51" i="1"/>
  <c r="G52" i="1"/>
  <c r="G53" i="1"/>
  <c r="G54" i="1"/>
  <c r="G55" i="1"/>
  <c r="G56" i="1"/>
  <c r="G57" i="1"/>
  <c r="D59" i="1"/>
  <c r="D60" i="1" s="1"/>
  <c r="D61" i="1" s="1"/>
  <c r="D62" i="1" s="1"/>
  <c r="D63" i="1" s="1"/>
  <c r="D64" i="1" s="1"/>
  <c r="D65" i="1" s="1"/>
  <c r="D66" i="1" s="1"/>
  <c r="G60" i="1"/>
  <c r="G61" i="1"/>
  <c r="G62" i="1"/>
  <c r="G63" i="1"/>
  <c r="G64" i="1"/>
  <c r="G65" i="1"/>
  <c r="G66" i="1"/>
  <c r="D68" i="1"/>
  <c r="D69" i="1" s="1"/>
  <c r="D70" i="1" s="1"/>
  <c r="D71" i="1" s="1"/>
  <c r="D72" i="1" s="1"/>
  <c r="D73" i="1" s="1"/>
  <c r="D74" i="1" s="1"/>
  <c r="D75" i="1" s="1"/>
  <c r="G69" i="1"/>
  <c r="G70" i="1"/>
  <c r="G71" i="1"/>
  <c r="G72" i="1"/>
  <c r="G73" i="1"/>
  <c r="G74" i="1"/>
  <c r="G75" i="1"/>
  <c r="D77" i="1"/>
  <c r="D78" i="1" s="1"/>
  <c r="D79" i="1" s="1"/>
  <c r="D80" i="1" s="1"/>
  <c r="D81" i="1" s="1"/>
  <c r="D82" i="1" s="1"/>
  <c r="D83" i="1" s="1"/>
  <c r="D84" i="1" s="1"/>
  <c r="D85" i="1" s="1"/>
  <c r="D86" i="1" s="1"/>
  <c r="G78" i="1"/>
  <c r="G79" i="1"/>
  <c r="G80" i="1"/>
  <c r="G81" i="1"/>
  <c r="G82" i="1"/>
  <c r="G83" i="1"/>
  <c r="G84" i="1"/>
  <c r="G85" i="1"/>
  <c r="G86" i="1"/>
  <c r="D88" i="1"/>
  <c r="D89" i="1" s="1"/>
  <c r="D90" i="1" s="1"/>
  <c r="D91" i="1" s="1"/>
  <c r="D92" i="1" s="1"/>
  <c r="D93" i="1" s="1"/>
  <c r="D94" i="1" s="1"/>
  <c r="D95" i="1" s="1"/>
  <c r="G89" i="1"/>
  <c r="G90" i="1"/>
  <c r="G91" i="1"/>
  <c r="G92" i="1"/>
  <c r="G93" i="1"/>
  <c r="G94" i="1"/>
  <c r="G95" i="1"/>
  <c r="D97" i="1"/>
  <c r="D98" i="1" s="1"/>
  <c r="D99" i="1" s="1"/>
  <c r="D100" i="1" s="1"/>
  <c r="D101" i="1" s="1"/>
  <c r="D102" i="1" s="1"/>
  <c r="G98" i="1"/>
  <c r="G99" i="1"/>
  <c r="G100" i="1"/>
  <c r="G101" i="1"/>
  <c r="G102" i="1"/>
  <c r="D104" i="1"/>
  <c r="D105" i="1" s="1"/>
  <c r="D106" i="1" s="1"/>
  <c r="D107" i="1" s="1"/>
  <c r="D108" i="1" s="1"/>
  <c r="D109" i="1" s="1"/>
  <c r="G105" i="1"/>
  <c r="G106" i="1"/>
  <c r="G107" i="1"/>
  <c r="G108" i="1"/>
  <c r="G109" i="1"/>
  <c r="D111" i="1"/>
  <c r="D112" i="1" s="1"/>
  <c r="D113" i="1" s="1"/>
  <c r="D114" i="1" s="1"/>
  <c r="D115" i="1" s="1"/>
  <c r="D116" i="1" s="1"/>
  <c r="D117" i="1" s="1"/>
  <c r="G112" i="1"/>
  <c r="G113" i="1"/>
  <c r="G114" i="1"/>
  <c r="G115" i="1"/>
  <c r="G116" i="1"/>
  <c r="G117" i="1"/>
  <c r="D119" i="1"/>
  <c r="D120" i="1" s="1"/>
  <c r="D121" i="1" s="1"/>
  <c r="D122" i="1" s="1"/>
  <c r="D123" i="1" s="1"/>
  <c r="D124" i="1" s="1"/>
  <c r="D125" i="1" s="1"/>
  <c r="D126" i="1" s="1"/>
  <c r="D127" i="1" s="1"/>
  <c r="D128" i="1" s="1"/>
  <c r="G120" i="1"/>
  <c r="G121" i="1"/>
  <c r="G122" i="1"/>
  <c r="G123" i="1"/>
  <c r="G124" i="1"/>
  <c r="G125" i="1"/>
  <c r="G126" i="1"/>
  <c r="G127" i="1"/>
  <c r="G128" i="1"/>
  <c r="D142" i="1"/>
  <c r="D143" i="1" s="1"/>
  <c r="D144" i="1" s="1"/>
  <c r="D145" i="1" s="1"/>
  <c r="D146" i="1" s="1"/>
  <c r="D147" i="1" s="1"/>
  <c r="D148" i="1" s="1"/>
  <c r="E148" i="1" s="1"/>
  <c r="G143" i="1"/>
  <c r="G144" i="1"/>
  <c r="G145" i="1"/>
  <c r="G146" i="1"/>
  <c r="G147" i="1"/>
  <c r="G148" i="1"/>
  <c r="D150" i="1"/>
  <c r="D151" i="1" s="1"/>
  <c r="D152" i="1" s="1"/>
  <c r="D153" i="1" s="1"/>
  <c r="D154" i="1" s="1"/>
  <c r="D155" i="1" s="1"/>
  <c r="D156" i="1" s="1"/>
  <c r="G151" i="1"/>
  <c r="G152" i="1"/>
  <c r="G153" i="1"/>
  <c r="G154" i="1"/>
  <c r="G155" i="1"/>
  <c r="G156" i="1"/>
  <c r="D170" i="1"/>
  <c r="D171" i="1"/>
  <c r="D172" i="1" s="1"/>
  <c r="D173" i="1" s="1"/>
  <c r="D174" i="1" s="1"/>
  <c r="D175" i="1" s="1"/>
  <c r="E175" i="1" s="1"/>
  <c r="G171" i="1"/>
  <c r="G172" i="1"/>
  <c r="G173" i="1"/>
  <c r="G174" i="1"/>
  <c r="G175" i="1"/>
  <c r="D177" i="1"/>
  <c r="D178" i="1" s="1"/>
  <c r="D179" i="1" s="1"/>
  <c r="D180" i="1" s="1"/>
  <c r="D181" i="1" s="1"/>
  <c r="D182" i="1" s="1"/>
  <c r="G178" i="1"/>
  <c r="G179" i="1"/>
  <c r="G180" i="1"/>
  <c r="G181" i="1"/>
  <c r="G182" i="1"/>
  <c r="D184" i="1"/>
  <c r="D185" i="1" s="1"/>
  <c r="D186" i="1" s="1"/>
  <c r="D187" i="1" s="1"/>
  <c r="D188" i="1" s="1"/>
  <c r="D189" i="1" s="1"/>
  <c r="D190" i="1" s="1"/>
  <c r="D191" i="1" s="1"/>
  <c r="G185" i="1"/>
  <c r="G186" i="1"/>
  <c r="G187" i="1"/>
  <c r="G188" i="1"/>
  <c r="G189" i="1"/>
  <c r="G190" i="1"/>
  <c r="G191" i="1"/>
  <c r="D205" i="1"/>
  <c r="D206" i="1" s="1"/>
  <c r="D207" i="1" s="1"/>
  <c r="D208" i="1" s="1"/>
  <c r="D209" i="1" s="1"/>
  <c r="D210" i="1" s="1"/>
  <c r="D211" i="1" s="1"/>
  <c r="D212" i="1" s="1"/>
  <c r="D213" i="1" s="1"/>
  <c r="E213" i="1" s="1"/>
  <c r="G206" i="1"/>
  <c r="G207" i="1"/>
  <c r="G208" i="1"/>
  <c r="G209" i="1"/>
  <c r="G210" i="1"/>
  <c r="G211" i="1"/>
  <c r="G212" i="1"/>
  <c r="G213" i="1"/>
  <c r="D215" i="1"/>
  <c r="D216" i="1" s="1"/>
  <c r="D217" i="1" s="1"/>
  <c r="D218" i="1" s="1"/>
  <c r="D219" i="1" s="1"/>
  <c r="D220" i="1" s="1"/>
  <c r="D221" i="1" s="1"/>
  <c r="D222" i="1" s="1"/>
  <c r="G216" i="1"/>
  <c r="G217" i="1"/>
  <c r="G218" i="1"/>
  <c r="G219" i="1"/>
  <c r="G220" i="1"/>
  <c r="G221" i="1"/>
  <c r="G222" i="1"/>
  <c r="D224" i="1"/>
  <c r="D225" i="1" s="1"/>
  <c r="D226" i="1" s="1"/>
  <c r="D227" i="1" s="1"/>
  <c r="G225" i="1"/>
  <c r="G226" i="1"/>
  <c r="G227" i="1"/>
  <c r="D241" i="1"/>
  <c r="D242" i="1" s="1"/>
  <c r="D243" i="1" s="1"/>
  <c r="D244" i="1" s="1"/>
  <c r="D245" i="1" s="1"/>
  <c r="D246" i="1" s="1"/>
  <c r="E246" i="1" s="1"/>
  <c r="G242" i="1"/>
  <c r="G243" i="1"/>
  <c r="G244" i="1"/>
  <c r="G245" i="1"/>
  <c r="G246" i="1"/>
  <c r="D260" i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E272" i="1" s="1"/>
  <c r="G261" i="1"/>
  <c r="G262" i="1"/>
  <c r="G263" i="1"/>
  <c r="G264" i="1"/>
  <c r="G265" i="1"/>
  <c r="G266" i="1"/>
  <c r="G267" i="1"/>
  <c r="G268" i="1"/>
  <c r="G269" i="1"/>
  <c r="G270" i="1"/>
  <c r="G271" i="1"/>
  <c r="G272" i="1"/>
  <c r="D274" i="1"/>
  <c r="D275" i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E287" i="1" s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E222" i="1" l="1"/>
  <c r="E227" i="1" s="1"/>
  <c r="E48" i="1"/>
  <c r="E57" i="1" s="1"/>
  <c r="E66" i="1" s="1"/>
  <c r="E75" i="1" s="1"/>
  <c r="E86" i="1" s="1"/>
  <c r="E95" i="1" s="1"/>
  <c r="E102" i="1" s="1"/>
  <c r="E109" i="1" s="1"/>
  <c r="E117" i="1" s="1"/>
  <c r="E128" i="1" s="1"/>
  <c r="G231" i="1"/>
  <c r="G234" i="1" s="1"/>
  <c r="G291" i="1"/>
  <c r="G294" i="1" s="1"/>
  <c r="G250" i="1"/>
  <c r="G251" i="1" s="1"/>
  <c r="G253" i="1"/>
  <c r="E182" i="1"/>
  <c r="E191" i="1" s="1"/>
  <c r="G195" i="1"/>
  <c r="E156" i="1"/>
  <c r="G160" i="1"/>
  <c r="G132" i="1"/>
  <c r="G300" i="1"/>
  <c r="G163" i="1" l="1"/>
  <c r="G232" i="1"/>
  <c r="G135" i="1"/>
  <c r="G196" i="1"/>
  <c r="G292" i="1"/>
  <c r="G198" i="1"/>
  <c r="E300" i="1"/>
  <c r="G303" i="1" s="1"/>
  <c r="G161" i="1"/>
  <c r="G133" i="1"/>
  <c r="G301" i="1" l="1"/>
</calcChain>
</file>

<file path=xl/sharedStrings.xml><?xml version="1.0" encoding="utf-8"?>
<sst xmlns="http://schemas.openxmlformats.org/spreadsheetml/2006/main" count="439" uniqueCount="417">
  <si>
    <t>FLT Branch Trails - End to End Log Trails Listed W to E</t>
  </si>
  <si>
    <t>Trailhead Coordinates,  N  W</t>
  </si>
  <si>
    <t>Degrees Decimal Minutes</t>
  </si>
  <si>
    <t>Map</t>
  </si>
  <si>
    <t>Access Point-Junction</t>
  </si>
  <si>
    <t>Stages</t>
  </si>
  <si>
    <t>Map Cum.</t>
  </si>
  <si>
    <t>Total Cum.</t>
  </si>
  <si>
    <t>When and Who</t>
  </si>
  <si>
    <t>Completed</t>
  </si>
  <si>
    <t>Parking Not Guaranteed</t>
  </si>
  <si>
    <t>Conservation Trail - maps CT1 - CT3 are the same as maps M1 - M3</t>
  </si>
  <si>
    <t>M1/CT1</t>
  </si>
  <si>
    <t>1-Trailhead on PA 346, parking lot</t>
  </si>
  <si>
    <t>N41 59.066 W78 54.143</t>
  </si>
  <si>
    <t>2-Cross Wolf Run Rd, no road access</t>
  </si>
  <si>
    <t>N42 00.372 W78 52.022</t>
  </si>
  <si>
    <t>3-Cross Coon Run Rd, shoulder parking</t>
  </si>
  <si>
    <t>N42 00.152 W78 49.096</t>
  </si>
  <si>
    <t>4-ASP 3, left then right; parking lot 100 yd NW</t>
  </si>
  <si>
    <t>N42 00.311 W78 47.625</t>
  </si>
  <si>
    <t>5-Cross ASP 1, shoulder parking; parking lot 0.1 NE</t>
  </si>
  <si>
    <t>N42 03.184 W78 45.938</t>
  </si>
  <si>
    <t>6-Left at blue trail junction, no road access</t>
  </si>
  <si>
    <t>N42 04.643 W78 46.190</t>
  </si>
  <si>
    <t>7-Straight at orange trail junction, no road access</t>
  </si>
  <si>
    <t>N42 05.131 W78 46.163</t>
  </si>
  <si>
    <t>8-Right off Bay St. Rd onto ASP 2, shoulder parking</t>
  </si>
  <si>
    <t>N42 06.466 W78 46.511</t>
  </si>
  <si>
    <t>M2/CT2</t>
  </si>
  <si>
    <t>1-Right off Bay St. Rd onto ASP 2, shoulder parking</t>
  </si>
  <si>
    <t>2-Left on NY 417, NO parking, park in casino parking lot</t>
  </si>
  <si>
    <t>N42 09.123 W78 45.140</t>
  </si>
  <si>
    <t>3-Right off Sawmill Run Rd, shoulder parking</t>
  </si>
  <si>
    <t>N42 09.609 W78 48.802</t>
  </si>
  <si>
    <t>4-Cross W. Branch Bucktooth Run Rd; limited parking</t>
  </si>
  <si>
    <t>N42 11.779 W78 48.942</t>
  </si>
  <si>
    <t>5-L on E. Branch Bucktooth Run Rd; limited parking</t>
  </si>
  <si>
    <t>N42 12.404 W78 47.531</t>
  </si>
  <si>
    <t>Right off of 4th Street</t>
  </si>
  <si>
    <t>N42 13.168 W78 47.766</t>
  </si>
  <si>
    <t>6-Cross NY 353; parking lot for rail trail 0.1 mi W</t>
  </si>
  <si>
    <t>N42 12.253 W78 45.195</t>
  </si>
  <si>
    <t>M3/CT3</t>
  </si>
  <si>
    <t>1-Cross NY 353; parking lot for rail trail 0.1 mi W</t>
  </si>
  <si>
    <t>2-Cross Little Rock City Rd, parking</t>
  </si>
  <si>
    <t>N42 12.542 W78 42.675</t>
  </si>
  <si>
    <t>3-Cross Hungry Hollow Rd, parking</t>
  </si>
  <si>
    <t>N42 13.471 W78 41.929</t>
  </si>
  <si>
    <t>4-Cross McCarty Hill Rd, shoulder parking</t>
  </si>
  <si>
    <t>N42 14.333 W78 41.899</t>
  </si>
  <si>
    <t>5-Cross Mutton Hollow Rd, parking</t>
  </si>
  <si>
    <t>N42 15.374 W78 41.710</t>
  </si>
  <si>
    <t>6-Left off NY 242, parking</t>
  </si>
  <si>
    <t>N42 16.488 W78 41.173</t>
  </si>
  <si>
    <t>7-Cross Maples-Ellicottville Rd, shoulder parking</t>
  </si>
  <si>
    <t>N42 17.934 W78 42.094</t>
  </si>
  <si>
    <t>8-Right on Poverty Hill Rd, shoulder parking</t>
  </si>
  <si>
    <t>N42 18.657 W78 40.885</t>
  </si>
  <si>
    <t>9-Cross US 219, limited shoulder parking</t>
  </si>
  <si>
    <t>N42 18.690 W78 40.012</t>
  </si>
  <si>
    <t>Right on Cotter Rd</t>
  </si>
  <si>
    <t>N42 19.311 W78 39.483</t>
  </si>
  <si>
    <t>Left off Cotter Rd</t>
  </si>
  <si>
    <t>N42 19.678 W78 38.945</t>
  </si>
  <si>
    <t>10-Right on Irish Hill Rd, shoulder parking</t>
  </si>
  <si>
    <t>N42 19.957 W78 38.359</t>
  </si>
  <si>
    <t>11-Cross Brennan Rd, shoulder parking</t>
  </si>
  <si>
    <t>N42 19.740 W78 37.374</t>
  </si>
  <si>
    <t>12-Junction NY 240/Fancy Tract Rd, parking</t>
  </si>
  <si>
    <t>N42 20.583 W78 36.783</t>
  </si>
  <si>
    <t>CT4</t>
  </si>
  <si>
    <t>1-Junction NY 240/Fancy Tract Rd, parking</t>
  </si>
  <si>
    <t>N42 20.587 W78 36.781</t>
  </si>
  <si>
    <t>Left off Fancy Tract Rd</t>
  </si>
  <si>
    <t>N42 20.649 W78 36.009</t>
  </si>
  <si>
    <t>Junction with orange-blazed Conservation Trail</t>
  </si>
  <si>
    <t>N42 21.127 W78 35.905</t>
  </si>
  <si>
    <t>2-Turn R on Kruse Rd, limited shoulder parking</t>
  </si>
  <si>
    <t>N42 21.890 W78 35.880</t>
  </si>
  <si>
    <t>Turn left (W) on Canada Hill Rd.</t>
  </si>
  <si>
    <t>N42 22.667 W78 35.617</t>
  </si>
  <si>
    <t>3- CR 16 (Roszyk Hill Rd), R, L into forest, lim. parking</t>
  </si>
  <si>
    <t>N42 22.906 W78 34.839</t>
  </si>
  <si>
    <t>4-Cross Felton Hill Rd, follow dirt road, limited parking</t>
  </si>
  <si>
    <t>N42 23.618 W78 34.969</t>
  </si>
  <si>
    <t>5-Junction Gooseneck and Beech Tree Rds, R, parking</t>
  </si>
  <si>
    <t>N42 25.030 W78 34.686</t>
  </si>
  <si>
    <t xml:space="preserve">CT5 </t>
  </si>
  <si>
    <t>1-Junction Gooseneck and Beech Tree Rds, R, parking</t>
  </si>
  <si>
    <t>N42 26.842 W78 36.189</t>
  </si>
  <si>
    <t>2-L off Folts Rd into woods, limited shoulder parking</t>
  </si>
  <si>
    <t>N42 28.756 W78 35.873</t>
  </si>
  <si>
    <t>L on Bolton (Townline) Rd</t>
  </si>
  <si>
    <t>N42 29.959 W78 34.973</t>
  </si>
  <si>
    <t>3-Cross Cattaraugus Creek to NY 39, L, good parking</t>
  </si>
  <si>
    <t>N42 30.889 W78 34.941</t>
  </si>
  <si>
    <t>R on Middle Rd</t>
  </si>
  <si>
    <t>N42 31.770 W78 35.197</t>
  </si>
  <si>
    <t>4-L off Middle Rd, limited shoulder parking</t>
  </si>
  <si>
    <t>N42 31.760 W78 34.930</t>
  </si>
  <si>
    <t>5-Cross Genesee Rd diagonally to R, good parking</t>
  </si>
  <si>
    <t>N42 33.054 W78 34.233</t>
  </si>
  <si>
    <t>6-Allen Rd, turn R (E), limited shoulder parking</t>
  </si>
  <si>
    <t>N42 34.369 W78 34.145</t>
  </si>
  <si>
    <t>CT6</t>
  </si>
  <si>
    <t>1-Allen Rd, turn R (E), limited shoulder parking</t>
  </si>
  <si>
    <t>2-Matteson Corners Rd, cross; shoulder parking</t>
  </si>
  <si>
    <t>N42 35.692 W78 33.566</t>
  </si>
  <si>
    <t>3-Warner Gulf Rd, R, L; good parking</t>
  </si>
  <si>
    <t>N42 37.010 W78 33.033</t>
  </si>
  <si>
    <t>4-L on Savage Rd, no parking; park 0.5 mi N at tavern</t>
  </si>
  <si>
    <t>N42 37.525 W78 31.716</t>
  </si>
  <si>
    <t>5-Vermont St, R and uphill, NO parking</t>
  </si>
  <si>
    <t>N42 38.518 W78 31.492</t>
  </si>
  <si>
    <t>6-Cross Humphries Rd, park near Vermont Hill Rd</t>
  </si>
  <si>
    <t>N42 40.914 W78 32.643</t>
  </si>
  <si>
    <t>7-Carpenter Rd, turn R, limited shoulder parking</t>
  </si>
  <si>
    <t>N42 41.965 W78 33.233</t>
  </si>
  <si>
    <t>8-Intersection-Vermont Hill and Warner Hill Rds</t>
  </si>
  <si>
    <t>N42 43.315 W78 32.918</t>
  </si>
  <si>
    <t>CT7</t>
  </si>
  <si>
    <t>1-Intersection-Vermont Hill and Warner Hill Rds</t>
  </si>
  <si>
    <t>Pass through large parking lot</t>
  </si>
  <si>
    <t>N42 44.208 W78 33.082</t>
  </si>
  <si>
    <t>2-L off Centerline Rd into Hunters Creek Park, NO parking</t>
  </si>
  <si>
    <t>N42 44.178 W78 32.813</t>
  </si>
  <si>
    <t>3-L on Hunters Creek Rd, good parking area</t>
  </si>
  <si>
    <t>N42 45.438 W78 31.889</t>
  </si>
  <si>
    <t>4-R on US 20A, good shoulder parking</t>
  </si>
  <si>
    <t>N42 45.895 W78 30.826</t>
  </si>
  <si>
    <t>5-R on Bear Rd, limited shoulder parking</t>
  </si>
  <si>
    <t>N42 46.935 W78 29.536</t>
  </si>
  <si>
    <t>6-Turn R (E) off Bailey Rd, limited roadside parking</t>
  </si>
  <si>
    <t>N42 48.589 W78 27.683</t>
  </si>
  <si>
    <t>7-L on Folsomdale Rd</t>
  </si>
  <si>
    <t>N42 48.707 W78 26.951</t>
  </si>
  <si>
    <t>8-R on Clinton St (NY 354), good shoulder parking</t>
  </si>
  <si>
    <t>N42 50.106 W78 26.347</t>
  </si>
  <si>
    <t>9-R on Getman Rd, limited roadside parking</t>
  </si>
  <si>
    <t>N42 51.414 W78 25.500</t>
  </si>
  <si>
    <t>CT8</t>
  </si>
  <si>
    <t>1-R on Getman Rd, limited roadside parking</t>
  </si>
  <si>
    <t>2-L on Warner Rd</t>
  </si>
  <si>
    <t>N42 52.557 W78 24.523</t>
  </si>
  <si>
    <t>3-L through parking lot, enter Darien Lake S. P.</t>
  </si>
  <si>
    <t>N42 54.032 W78 25.361</t>
  </si>
  <si>
    <t>4-Cross Sumner Rd, good parking lot</t>
  </si>
  <si>
    <t>N42 55.355 W78 25.298</t>
  </si>
  <si>
    <t>5-L on Reynolds Rd, then R in 0.3 mi, shoulder parking</t>
  </si>
  <si>
    <t>N42 56.340 W78 24.850</t>
  </si>
  <si>
    <t>6-R on Genesee St (NY 33), L on gravel drive, parking</t>
  </si>
  <si>
    <t>N42 57.433 W78 25.238</t>
  </si>
  <si>
    <t>7-Cross Cohocton Rd, straight on Lover's Lane</t>
  </si>
  <si>
    <t>N42 58.639 W78 25.225</t>
  </si>
  <si>
    <t>8-R off Main St (NY 5) on drive, shoulder parking</t>
  </si>
  <si>
    <t>N42 59.716 W78 25.682</t>
  </si>
  <si>
    <t>CT9</t>
  </si>
  <si>
    <t>R off Main St (NY 5) on drive, shoulder parking</t>
  </si>
  <si>
    <t>Cross Lake Rd (CR 4), limited parking</t>
  </si>
  <si>
    <t>N43 00.375 W78 26.057</t>
  </si>
  <si>
    <t>L on Knapp Rd</t>
  </si>
  <si>
    <t>N43 00.839 W78 28.225</t>
  </si>
  <si>
    <t>L off Jackson St onto paved rail trail</t>
  </si>
  <si>
    <t>N43 01.134 W78 30.511</t>
  </si>
  <si>
    <t>Cross Clarence Center Rd, parking area</t>
  </si>
  <si>
    <t>N43 00.707 W78 31.258</t>
  </si>
  <si>
    <t>R on old "Peanut Line" rail trail, no parking</t>
  </si>
  <si>
    <t>N43 00.291 W78 32.050</t>
  </si>
  <si>
    <t>CT10</t>
  </si>
  <si>
    <t>N43 00.297 W78 32.050</t>
  </si>
  <si>
    <t>Cross Clarence Center Rd, parking</t>
  </si>
  <si>
    <t>N43 00.556 W78 33.683</t>
  </si>
  <si>
    <t>Cross Goodrich Rd, good parking to east</t>
  </si>
  <si>
    <t>N43 00.910 W78 38.221</t>
  </si>
  <si>
    <t>Cross Stahley Rd, parking</t>
  </si>
  <si>
    <t>N43 00.999 W78 39.748</t>
  </si>
  <si>
    <t>Cross Transit Rd (NY 78), park W side; ask permission</t>
  </si>
  <si>
    <t>N43 01.120 W78 41.816</t>
  </si>
  <si>
    <t>R on "Peanut Line" RR grade from E Pinelake Dr</t>
  </si>
  <si>
    <t>N43 01.225 W78 43.757</t>
  </si>
  <si>
    <t>CT11</t>
  </si>
  <si>
    <t>Cross Campbell Blvd (NY 270), parking to north</t>
  </si>
  <si>
    <t>N43 01.356 W78 46.071</t>
  </si>
  <si>
    <t>R onto bike path from N Forest Rd, parking</t>
  </si>
  <si>
    <t>N43 01.287 W78 47.539</t>
  </si>
  <si>
    <t>Bike path ends, cross Niagara Falls Blvd, parking</t>
  </si>
  <si>
    <t>N43 01.513 W78 49.330</t>
  </si>
  <si>
    <t>L on Creekside Dr, parking in Ellicott Creek Park</t>
  </si>
  <si>
    <t>N43 01.342 W78 50.085</t>
  </si>
  <si>
    <t>Cross pedestrian bridge, then Main St, parking</t>
  </si>
  <si>
    <t>N43 01.261 W78 52.690</t>
  </si>
  <si>
    <t>Reach S Grand Island Bridge, parking lot under bridge</t>
  </si>
  <si>
    <t>N42 59.768 W78 55.955</t>
  </si>
  <si>
    <t>CT12</t>
  </si>
  <si>
    <t>S Grand Island Bridge, cross on walkway, parking lot</t>
  </si>
  <si>
    <t>R on W River Parkway from traffic circle</t>
  </si>
  <si>
    <t>N42 58.078 W78 57.587</t>
  </si>
  <si>
    <t>W Oakfield Dr ends; N on grass next to W River</t>
  </si>
  <si>
    <t>N42 58.488 W78 58.929</t>
  </si>
  <si>
    <t>Overlook 1, parking</t>
  </si>
  <si>
    <t>N42 58.982 W79 00.135</t>
  </si>
  <si>
    <t>Overlook 2, parking</t>
  </si>
  <si>
    <t>N43 01.010 W79 01.246</t>
  </si>
  <si>
    <t>Eagles Overlook parking lot, Niagara Co. Water building</t>
  </si>
  <si>
    <t>N43 03.172 W78 59.847</t>
  </si>
  <si>
    <t>Under overpass turn R onto Niagara River Trail, parking</t>
  </si>
  <si>
    <t>N43 04.504 W78 59.251</t>
  </si>
  <si>
    <t>Power plant water intakes, parking</t>
  </si>
  <si>
    <t>N43 04.634 W79 00.959</t>
  </si>
  <si>
    <t>Niagara Falls overlook</t>
  </si>
  <si>
    <t>N43 05.154 W79 04.117</t>
  </si>
  <si>
    <t>CT ends; one way gate to Canada, parking nearby</t>
  </si>
  <si>
    <t>N43 05.306 W79 03.981</t>
  </si>
  <si>
    <t>Miles Conservation Trail Completed</t>
  </si>
  <si>
    <t>Miles Conservation Trail Uncompleted</t>
  </si>
  <si>
    <t>Percent CT Completed</t>
  </si>
  <si>
    <t>Letchworth Trail</t>
  </si>
  <si>
    <t>L1</t>
  </si>
  <si>
    <t>A-Junction Gen Vall Greenway/Letchworth Trail</t>
  </si>
  <si>
    <t>N42 44.158 W77 52.942</t>
  </si>
  <si>
    <t>B-Visitor Center parking lot, Mt. Morris Dam</t>
  </si>
  <si>
    <t>N42 43.849 W77 54.471</t>
  </si>
  <si>
    <t>C-Hogsback Overlook, pull-out parking</t>
  </si>
  <si>
    <t>N42 43.317 W77 54.740</t>
  </si>
  <si>
    <t>D-Smokey Hollow blue 0.2 mi. access trail parking</t>
  </si>
  <si>
    <t>N42 41.138 W77 55.258</t>
  </si>
  <si>
    <t>E-Gardeau Valley blue 0.4 mi. access trail parking</t>
  </si>
  <si>
    <t>N42 40.217 W77 56.160</t>
  </si>
  <si>
    <t>F-Access point F blue 0.3 mile access trail parking</t>
  </si>
  <si>
    <t>N42 38.414 W77 57.485</t>
  </si>
  <si>
    <t>G-Saint Helena blue 0.4 mile access trail parking</t>
  </si>
  <si>
    <t>N42 37.393 W77 58.261</t>
  </si>
  <si>
    <t>L2</t>
  </si>
  <si>
    <t>H-Dishmill Creek blue 0.4 mile access trail parking</t>
  </si>
  <si>
    <t>N42 36.110 W77 59.165</t>
  </si>
  <si>
    <t>I-Parking on River Rd</t>
  </si>
  <si>
    <t>N42 35.654 W77 59.438</t>
  </si>
  <si>
    <t>J-Parking on River Rd</t>
  </si>
  <si>
    <t>N42 34.982 W78 00.158</t>
  </si>
  <si>
    <t>K-Parking on Park Rd</t>
  </si>
  <si>
    <t>N42 35.097 W78 01.826</t>
  </si>
  <si>
    <t>L-Portageville, follow road S to abandoned RR</t>
  </si>
  <si>
    <t>N42 34.318 W78 02.455</t>
  </si>
  <si>
    <t>M-Junction with main FLT at Whiskey Bridge</t>
  </si>
  <si>
    <t>N42 33.513 W78 02.869</t>
  </si>
  <si>
    <t>Miles Letchworth Completed</t>
  </si>
  <si>
    <t>Miles Letchworth Uncompleted</t>
  </si>
  <si>
    <t>Percent Letchworth Completed</t>
  </si>
  <si>
    <t>Bristol Hills Trail</t>
  </si>
  <si>
    <t>B1</t>
  </si>
  <si>
    <t>1-Jump-off in Ontario County Park, parking</t>
  </si>
  <si>
    <t>N42 42.540 W77 24.921</t>
  </si>
  <si>
    <t>2-R, L on W Hollow Rd (CR 33), parking lot on W side</t>
  </si>
  <si>
    <t>N42 41.154 W77 25.003</t>
  </si>
  <si>
    <t>3-L on Clement Rd to W Hollow Rd, parking 100 yd E</t>
  </si>
  <si>
    <t>N42 39.637 W77 25.504</t>
  </si>
  <si>
    <t>4-R off Seman Rd, shoulder parking</t>
  </si>
  <si>
    <t>N42 39.706 W77 23.748</t>
  </si>
  <si>
    <t>5-R off NY 245 following E side of creek, good parking</t>
  </si>
  <si>
    <t>N42 37.561 W77 23.394</t>
  </si>
  <si>
    <t>7-L on Brink Hill Rd, shoulder parking</t>
  </si>
  <si>
    <t>N42 37.301 W77 19.693</t>
  </si>
  <si>
    <t>B2</t>
  </si>
  <si>
    <t>8-L off Italy Valley Rd (CR 18), shoulder parking</t>
  </si>
  <si>
    <t>N42 37.432 W77 16.882</t>
  </si>
  <si>
    <t>9-L off Italy Turnpike (CR 34), limited shoulder parking</t>
  </si>
  <si>
    <t>N42 35.961 W77 15.772</t>
  </si>
  <si>
    <t>10-Cross CR 32 (Italy Hill Rd), parking</t>
  </si>
  <si>
    <t>N42 35.098 W77 15.412</t>
  </si>
  <si>
    <t>11-R (SW) off Pulteney Rd, parking to E on N side</t>
  </si>
  <si>
    <t>N42 34.589 W77 14.348</t>
  </si>
  <si>
    <t>12-Cross CR 75 (Glodes Cnrs-Browns Cnrs Rd)</t>
  </si>
  <si>
    <t>N42 31.859 W77 16.000</t>
  </si>
  <si>
    <t>B3</t>
  </si>
  <si>
    <t>13-L off Williams Rd, no parking</t>
  </si>
  <si>
    <t>N42 31.122 W77 16.095</t>
  </si>
  <si>
    <t>14-Cross CR 74 (Prattsburg-Pulteney Rd), parking</t>
  </si>
  <si>
    <t>N42 30.463 W77 16.308</t>
  </si>
  <si>
    <t>15-Cross CR 77 (Elmboise Rd), parking</t>
  </si>
  <si>
    <t>N42 29.256 W77 14.479</t>
  </si>
  <si>
    <t>16-Cross Bean Station Rd, park 200' E on N side road</t>
  </si>
  <si>
    <t>N42 28.670 W77 14.526</t>
  </si>
  <si>
    <t>17-Cross rough Glen Brook Rd, NO parking</t>
  </si>
  <si>
    <t>N42 27.206 W77 15.002</t>
  </si>
  <si>
    <t>18-R on CR 13 100', then L, shoulder parking</t>
  </si>
  <si>
    <t>N42 25.655 W77 17.784</t>
  </si>
  <si>
    <t>19-Junction with main FLT, no parking, undrivable road</t>
  </si>
  <si>
    <t>N42 24.112 W77 18.935</t>
  </si>
  <si>
    <t>Miles Bristol Hills Completed</t>
  </si>
  <si>
    <t>Miles Bristol Hills Uncompleted</t>
  </si>
  <si>
    <t>Percent Bristol Hills Completed</t>
  </si>
  <si>
    <t>Crystal Hills Trail</t>
  </si>
  <si>
    <t>CH1</t>
  </si>
  <si>
    <t>Moss Hill Lean-to, no road access</t>
  </si>
  <si>
    <t>N42 17.328 W77 07.114</t>
  </si>
  <si>
    <t>Cross Bailey Rd, shoulder parking</t>
  </si>
  <si>
    <t>N42 16.883 W77 07.164</t>
  </si>
  <si>
    <t>Left on Wixon Rd, limited shoulder parking before bridge</t>
  </si>
  <si>
    <t>N42 14.451 W77 07.724</t>
  </si>
  <si>
    <t>Left off Meads Creek Rd, limited shoulder parking</t>
  </si>
  <si>
    <t>N42 14.197 W77 07.639</t>
  </si>
  <si>
    <t>Left on Woodcock Rd, parking on Dry Run Rd</t>
  </si>
  <si>
    <t>N42 13.428 W77 07.958</t>
  </si>
  <si>
    <t>Blue spur trail 200' to parking on Woodcock Rd</t>
  </si>
  <si>
    <t>N42 13.301 W77 07.441</t>
  </si>
  <si>
    <t>Left into West Hill State Forest, shoulder parking</t>
  </si>
  <si>
    <t>N42 13.329 W77 05.857</t>
  </si>
  <si>
    <t>Cross Rogers Rd, parking 200' west</t>
  </si>
  <si>
    <t>N42 13.335 W77 04.529</t>
  </si>
  <si>
    <t>Right on Canada Rd, parking in Kinsella Park on left</t>
  </si>
  <si>
    <t>N42 10.017 W77 06.625</t>
  </si>
  <si>
    <t>CH2</t>
  </si>
  <si>
    <t>Erwin Mountain State Forest, limited parking</t>
  </si>
  <si>
    <t>N42 08.548 W77 09.530</t>
  </si>
  <si>
    <t>N42 08.291 W77 12.405</t>
  </si>
  <si>
    <t>Junction with blue trail to parking (0.3 mi.) on NY 417</t>
  </si>
  <si>
    <t>N42 07.306 W77 12.455</t>
  </si>
  <si>
    <t>Right on Maple St, parking</t>
  </si>
  <si>
    <t>N42 06.776 W77 13.275</t>
  </si>
  <si>
    <t>Left off Dininny Rd into Pinnacle S. P., parking</t>
  </si>
  <si>
    <t>N42 06.417 W77 13.103</t>
  </si>
  <si>
    <t>Right on Pinnacle Rd, parking and kiosk</t>
  </si>
  <si>
    <t>N42 05.512 W77 12.954</t>
  </si>
  <si>
    <t>McCarthy Hill S. F. parking and kiosk on Ackerson Rd</t>
  </si>
  <si>
    <t>N42 05.422 W77 12.422</t>
  </si>
  <si>
    <t>CH3</t>
  </si>
  <si>
    <t>Junction CR5 and Liberty Pole Rd, shoulder parking</t>
  </si>
  <si>
    <t>N42 01.751 W77 13.012</t>
  </si>
  <si>
    <t>End of Crystal Hills Trail at Mayo Rd and State Line Rd</t>
  </si>
  <si>
    <t>N41 59.989 W77 12.232</t>
  </si>
  <si>
    <t>Right on Cowanesque R. A. Rd, Tompkins Camp parking</t>
  </si>
  <si>
    <t>N41 58.867 W77 11.343</t>
  </si>
  <si>
    <t>Miles Crystal Hills Completed</t>
  </si>
  <si>
    <t>Miles Crystal Hills Uncompleted</t>
  </si>
  <si>
    <t>Percent Crystal Hills Completed</t>
  </si>
  <si>
    <t>Interloken Trail</t>
  </si>
  <si>
    <t>I1</t>
  </si>
  <si>
    <t>Start at parking lot on Burnt Hill Rd</t>
  </si>
  <si>
    <t>N42 26.022 W76 48.989</t>
  </si>
  <si>
    <t>N42 28.199 W76 47.976</t>
  </si>
  <si>
    <t>N42 29.066 W76 48.007</t>
  </si>
  <si>
    <t>Cross CR 1 (Searsburg Rd)</t>
  </si>
  <si>
    <t>N42 31.733 W76 47.707</t>
  </si>
  <si>
    <t>Cross Seneca Rd</t>
  </si>
  <si>
    <t>N42 32.642 W76 47.975</t>
  </si>
  <si>
    <t>Parking lot on Parmenter Rd</t>
  </si>
  <si>
    <t>N42 34.326 W76 47.652</t>
  </si>
  <si>
    <t>Miles Interloken Completed</t>
  </si>
  <si>
    <t>Miles Interloken Uncompleted</t>
  </si>
  <si>
    <t>Percent Interloken Completed</t>
  </si>
  <si>
    <t>Onondaga Trail (Also NCT)</t>
  </si>
  <si>
    <t>O1</t>
  </si>
  <si>
    <t>Onondaga-main FLT Jct 0.1 mi N of Stoney Brk Rd</t>
  </si>
  <si>
    <t>N42 42.462 W75 54.662</t>
  </si>
  <si>
    <t>Cuyler Hill Rd onto Midlum Rd, shoulder parking</t>
  </si>
  <si>
    <t>N42 42.793 W75 55.246</t>
  </si>
  <si>
    <t>Pass end of Midlum Spur Rd, good parking</t>
  </si>
  <si>
    <t>N42 43.344 W75 55.653</t>
  </si>
  <si>
    <t>Cuyler Cemetery, L on E Keeney Ext., parking</t>
  </si>
  <si>
    <t>N42 44.121 W75 57.131</t>
  </si>
  <si>
    <t>Large DEC parking lot after crossing bridge</t>
  </si>
  <si>
    <t>N42 43.443 W75 58.253</t>
  </si>
  <si>
    <t>Second crossing of Chickadee Hollow Rd, parking</t>
  </si>
  <si>
    <t>N42 44.720 W75 59.663</t>
  </si>
  <si>
    <t>Cross Morgan Hill Rd, parking</t>
  </si>
  <si>
    <t>N42 46.104 W76 00.098</t>
  </si>
  <si>
    <t>Cross Shackham Rd, wide shoulder parking</t>
  </si>
  <si>
    <t>N42 46.183 W76 01.148</t>
  </si>
  <si>
    <t>Spruce Pond Dam (parking on Herlihy Rd 0.1 mi E)</t>
  </si>
  <si>
    <t>N42 47.931 W76 01.608</t>
  </si>
  <si>
    <t>Cross Shackham Rd (second time), shoulder parking</t>
  </si>
  <si>
    <t>N42 47.393 W76 00.619</t>
  </si>
  <si>
    <t>Cross Onondaga One Rd</t>
  </si>
  <si>
    <t>N42 47.743 W76 00.377</t>
  </si>
  <si>
    <t>Cross Rowley Hill Rd</t>
  </si>
  <si>
    <t>N42 48.431 W75 59.875</t>
  </si>
  <si>
    <t>L (E) on Bardeen Rd, park 100 yd E</t>
  </si>
  <si>
    <t>N42 48.333 W75 58.033</t>
  </si>
  <si>
    <t>O2</t>
  </si>
  <si>
    <t>L off Cowles Settle. Rd into Highland Forest, parking</t>
  </si>
  <si>
    <t>N42 48.683 W75 56.495</t>
  </si>
  <si>
    <t>Register, cross Highland Park Rd, parking lot</t>
  </si>
  <si>
    <t>N42 49.882 W75 55.415</t>
  </si>
  <si>
    <t>NCT kiosk and Skyline Visitor Center</t>
  </si>
  <si>
    <t>N42 50.213 W75 55.380</t>
  </si>
  <si>
    <t>N42 49.617 W75 54.160</t>
  </si>
  <si>
    <t>R (S) on Reservoir Rd/E Lake Rd, L at parking 0.2 mi S</t>
  </si>
  <si>
    <t>N42 49.397 W75 53.284</t>
  </si>
  <si>
    <t>Cross Stanton Rd, no good parking</t>
  </si>
  <si>
    <t>N42 49.199 W75 52.192</t>
  </si>
  <si>
    <t>Cross Tromp Rd, good parking</t>
  </si>
  <si>
    <t>N42 49.302 W75 51.828</t>
  </si>
  <si>
    <t>R (E) off Fairbanks Rd, shoulder parking</t>
  </si>
  <si>
    <t>N42 49.498 W75 51.337</t>
  </si>
  <si>
    <t>R (E) on Webber Rd, good parking</t>
  </si>
  <si>
    <t>N42 50.254 W75 50.975</t>
  </si>
  <si>
    <t>Cross NY 13, no parking</t>
  </si>
  <si>
    <t>N42 50.353 W75 50.320</t>
  </si>
  <si>
    <t>L (NW) on Smith Rd, good parking area</t>
  </si>
  <si>
    <t>N42 50.794 W75 50.031</t>
  </si>
  <si>
    <t>L (N) off Damon Rd</t>
  </si>
  <si>
    <t>N42 51.246 W75 49.578</t>
  </si>
  <si>
    <t>Junction NCT-CNY Chapter of NCTA, park 0.3 mi north</t>
  </si>
  <si>
    <t>N42 51.960 W75 48.577</t>
  </si>
  <si>
    <t>Miles Onondaga Trail Completed</t>
  </si>
  <si>
    <t>Miles Onondaga Trail Uncompleted</t>
  </si>
  <si>
    <t>Percent Onondaga Branch Completed</t>
  </si>
  <si>
    <t>All Branch Trails</t>
  </si>
  <si>
    <t>Total Branch Trail Miles</t>
  </si>
  <si>
    <t>Miles of All Branch Trails Completed</t>
  </si>
  <si>
    <t>Miles of All Branch Trails Uncompleted</t>
  </si>
  <si>
    <t>Percent of all Branch Trails Completed</t>
  </si>
  <si>
    <t>Left on Mose Rd, limited parking</t>
  </si>
  <si>
    <t>Intesection with Ravine Trail</t>
  </si>
  <si>
    <t>Trail leaves Picnic Area Rd</t>
  </si>
  <si>
    <t>East Boundary of Highland Forest Cty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</si>
</sst>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&quot;"/>
    <numFmt numFmtId="165" formatCode="0.0%"/>
    <numFmt numFmtId="166" formatCode="0.0"/>
  </numFmts>
  <fonts count="29" x14ac:knownFonts="1">
    <font>
      <sz val="12"/>
      <color indexed="8"/>
      <name val="Verdana"/>
    </font>
    <font>
      <sz val="11"/>
      <color indexed="8"/>
      <name val="Calibri"/>
    </font>
    <font>
      <sz val="12"/>
      <color indexed="9"/>
      <name val="Arial Bold"/>
    </font>
    <font>
      <sz val="12"/>
      <color indexed="8"/>
      <name val="Arial"/>
    </font>
    <font>
      <sz val="12"/>
      <color indexed="14"/>
      <name val="Arial Bold"/>
    </font>
    <font>
      <sz val="12"/>
      <color indexed="8"/>
      <name val="Arial Bold"/>
    </font>
    <font>
      <sz val="14"/>
      <color indexed="8"/>
      <name val="Arial Bold"/>
    </font>
    <font>
      <sz val="18"/>
      <color indexed="21"/>
      <name val="Arial Bold"/>
    </font>
    <font>
      <sz val="14"/>
      <color indexed="21"/>
      <name val="Arial Bold"/>
    </font>
    <font>
      <sz val="14"/>
      <color indexed="21"/>
      <name val="Arial"/>
    </font>
    <font>
      <sz val="12"/>
      <color indexed="21"/>
      <name val="Arial"/>
    </font>
    <font>
      <sz val="12"/>
      <color indexed="8"/>
      <name val="Verdana"/>
    </font>
    <font>
      <b/>
      <sz val="18"/>
      <color indexed="12"/>
      <name val="Cambria"/>
    </font>
    <font>
      <b/>
      <sz val="15"/>
      <color indexed="12"/>
      <name val="Calibri"/>
    </font>
    <font>
      <b/>
      <sz val="13"/>
      <color indexed="12"/>
      <name val="Calibri"/>
    </font>
    <font>
      <b/>
      <sz val="11"/>
      <color indexed="12"/>
      <name val="Calibri"/>
    </font>
    <font>
      <sz val="11"/>
      <color indexed="15"/>
      <name val="Calibri"/>
    </font>
    <font>
      <sz val="11"/>
      <color indexed="13"/>
      <name val="Calibri"/>
    </font>
    <font>
      <sz val="11"/>
      <color indexed="13"/>
      <name val="Calibri"/>
    </font>
    <font>
      <sz val="11"/>
      <color indexed="12"/>
      <name val="Calibri"/>
    </font>
    <font>
      <b/>
      <sz val="11"/>
      <color indexed="8"/>
      <name val="Calibri"/>
    </font>
    <font>
      <b/>
      <sz val="11"/>
      <color indexed="13"/>
      <name val="Calibri"/>
    </font>
    <font>
      <sz val="11"/>
      <color indexed="13"/>
      <name val="Calibri"/>
    </font>
    <font>
      <b/>
      <sz val="11"/>
      <color indexed="10"/>
      <name val="Calibri"/>
    </font>
    <font>
      <sz val="11"/>
      <color indexed="13"/>
      <name val="Calibri"/>
    </font>
    <font>
      <i/>
      <sz val="11"/>
      <color indexed="11"/>
      <name val="Calibri"/>
    </font>
    <font>
      <b/>
      <sz val="11"/>
      <color indexed="8"/>
      <name val="Calibri"/>
    </font>
    <font>
      <sz val="11"/>
      <color indexed="10"/>
      <name val="Calibri"/>
    </font>
    <font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20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9"/>
      </patternFill>
    </fill>
    <fill>
      <patternFill patternType="solid">
        <fgColor indexed="16"/>
      </patternFill>
    </fill>
    <fill>
      <patternFill patternType="solid">
        <fgColor indexed="18"/>
      </patternFill>
    </fill>
    <fill>
      <patternFill patternType="solid">
        <fgColor indexed="14"/>
      </patternFill>
    </fill>
    <fill>
      <patternFill patternType="solid">
        <fgColor indexed="11"/>
      </patternFill>
    </fill>
    <fill>
      <patternFill patternType="solid">
        <fgColor indexed="21"/>
      </patternFill>
    </fill>
  </fills>
  <borders count="2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double">
        <color indexed="1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ck">
        <color indexed="8"/>
      </top>
      <bottom style="thin">
        <color indexed="18"/>
      </bottom>
      <diagonal/>
    </border>
    <border>
      <left style="thin">
        <color indexed="18"/>
      </left>
      <right/>
      <top style="thick">
        <color indexed="8"/>
      </top>
      <bottom style="thin">
        <color indexed="1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18"/>
      </right>
      <top style="thick">
        <color indexed="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9"/>
      </bottom>
      <diagonal/>
    </border>
    <border>
      <left style="thin">
        <color indexed="18"/>
      </left>
      <right style="thin">
        <color indexed="19"/>
      </right>
      <top style="thin">
        <color indexed="18"/>
      </top>
      <bottom style="thin">
        <color indexed="1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9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17" fillId="6" borderId="0" applyNumberFormat="0" applyBorder="0" applyAlignment="0" applyProtection="0"/>
    <xf numFmtId="0" fontId="21" fillId="2" borderId="1" applyNumberFormat="0" applyAlignment="0" applyProtection="0"/>
    <xf numFmtId="0" fontId="23" fillId="8" borderId="2" applyNumberFormat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5" applyNumberFormat="0" applyFill="0" applyAlignment="0" applyProtection="0"/>
    <xf numFmtId="0" fontId="18" fillId="3" borderId="0" applyNumberFormat="0" applyBorder="0" applyAlignment="0" applyProtection="0"/>
    <xf numFmtId="0" fontId="11" fillId="3" borderId="6" applyNumberFormat="0" applyFont="0" applyAlignment="0" applyProtection="0"/>
    <xf numFmtId="0" fontId="20" fillId="2" borderId="7" applyNumberFormat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top" wrapText="1"/>
    </xf>
    <xf numFmtId="0" fontId="3" fillId="0" borderId="0" xfId="0" applyNumberFormat="1" applyFont="1" applyAlignment="1"/>
    <xf numFmtId="0" fontId="5" fillId="0" borderId="6" xfId="0" applyNumberFormat="1" applyFont="1" applyBorder="1" applyAlignment="1"/>
    <xf numFmtId="164" fontId="3" fillId="0" borderId="6" xfId="0" applyNumberFormat="1" applyFont="1" applyBorder="1" applyAlignment="1"/>
    <xf numFmtId="1" fontId="3" fillId="0" borderId="6" xfId="0" applyNumberFormat="1" applyFont="1" applyBorder="1" applyAlignment="1"/>
    <xf numFmtId="164" fontId="4" fillId="0" borderId="6" xfId="0" applyNumberFormat="1" applyFont="1" applyBorder="1" applyAlignment="1"/>
    <xf numFmtId="0" fontId="5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/>
    <xf numFmtId="0" fontId="5" fillId="0" borderId="9" xfId="0" applyNumberFormat="1" applyFont="1" applyBorder="1" applyAlignment="1"/>
    <xf numFmtId="0" fontId="2" fillId="0" borderId="9" xfId="0" applyNumberFormat="1" applyFont="1" applyBorder="1" applyAlignment="1"/>
    <xf numFmtId="0" fontId="5" fillId="0" borderId="9" xfId="0" applyNumberFormat="1" applyFont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/>
    <xf numFmtId="164" fontId="3" fillId="6" borderId="12" xfId="0" applyNumberFormat="1" applyFont="1" applyFill="1" applyBorder="1" applyAlignment="1"/>
    <xf numFmtId="0" fontId="3" fillId="0" borderId="13" xfId="0" applyFont="1" applyBorder="1" applyAlignment="1"/>
    <xf numFmtId="0" fontId="3" fillId="0" borderId="10" xfId="0" applyFont="1" applyBorder="1" applyAlignment="1">
      <alignment vertical="top"/>
    </xf>
    <xf numFmtId="0" fontId="6" fillId="0" borderId="6" xfId="0" applyNumberFormat="1" applyFont="1" applyBorder="1" applyAlignment="1"/>
    <xf numFmtId="0" fontId="3" fillId="0" borderId="14" xfId="0" applyFont="1" applyBorder="1" applyAlignment="1"/>
    <xf numFmtId="164" fontId="3" fillId="6" borderId="0" xfId="0" applyNumberFormat="1" applyFont="1" applyFill="1" applyBorder="1" applyAlignment="1"/>
    <xf numFmtId="0" fontId="3" fillId="0" borderId="15" xfId="0" applyFont="1" applyBorder="1" applyAlignment="1"/>
    <xf numFmtId="0" fontId="3" fillId="0" borderId="6" xfId="0" applyFont="1" applyBorder="1" applyAlignment="1">
      <alignment vertical="top"/>
    </xf>
    <xf numFmtId="0" fontId="3" fillId="0" borderId="6" xfId="0" applyNumberFormat="1" applyFont="1" applyBorder="1" applyAlignment="1"/>
    <xf numFmtId="1" fontId="3" fillId="0" borderId="14" xfId="0" applyNumberFormat="1" applyFont="1" applyBorder="1" applyAlignment="1"/>
    <xf numFmtId="164" fontId="3" fillId="6" borderId="16" xfId="0" applyNumberFormat="1" applyFont="1" applyFill="1" applyBorder="1" applyAlignment="1"/>
    <xf numFmtId="1" fontId="3" fillId="0" borderId="15" xfId="0" applyNumberFormat="1" applyFont="1" applyBorder="1" applyAlignment="1"/>
    <xf numFmtId="0" fontId="3" fillId="0" borderId="6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/>
    <xf numFmtId="164" fontId="3" fillId="3" borderId="18" xfId="0" applyNumberFormat="1" applyFont="1" applyFill="1" applyBorder="1" applyAlignment="1"/>
    <xf numFmtId="0" fontId="3" fillId="0" borderId="19" xfId="0" applyNumberFormat="1" applyFont="1" applyBorder="1" applyAlignment="1"/>
    <xf numFmtId="0" fontId="3" fillId="0" borderId="17" xfId="0" applyNumberFormat="1" applyFont="1" applyBorder="1" applyAlignment="1"/>
    <xf numFmtId="0" fontId="3" fillId="0" borderId="6" xfId="0" applyNumberFormat="1" applyFont="1" applyBorder="1" applyAlignment="1">
      <alignment horizontal="center"/>
    </xf>
    <xf numFmtId="164" fontId="3" fillId="6" borderId="20" xfId="0" applyNumberFormat="1" applyFont="1" applyFill="1" applyBorder="1" applyAlignment="1"/>
    <xf numFmtId="0" fontId="3" fillId="0" borderId="17" xfId="0" applyFont="1" applyBorder="1" applyAlignment="1"/>
    <xf numFmtId="164" fontId="3" fillId="0" borderId="6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/>
    <xf numFmtId="0" fontId="3" fillId="0" borderId="21" xfId="0" applyFont="1" applyBorder="1" applyAlignment="1"/>
    <xf numFmtId="165" fontId="3" fillId="0" borderId="6" xfId="0" applyNumberFormat="1" applyFont="1" applyBorder="1" applyAlignment="1"/>
    <xf numFmtId="164" fontId="3" fillId="0" borderId="22" xfId="0" applyNumberFormat="1" applyFont="1" applyBorder="1" applyAlignment="1"/>
    <xf numFmtId="164" fontId="3" fillId="0" borderId="21" xfId="0" applyNumberFormat="1" applyFont="1" applyBorder="1" applyAlignment="1"/>
    <xf numFmtId="164" fontId="3" fillId="6" borderId="0" xfId="0" applyNumberFormat="1" applyFont="1" applyFill="1" applyBorder="1" applyAlignment="1">
      <alignment horizontal="center" vertical="top"/>
    </xf>
    <xf numFmtId="0" fontId="7" fillId="0" borderId="6" xfId="0" applyNumberFormat="1" applyFont="1" applyBorder="1" applyAlignment="1"/>
    <xf numFmtId="0" fontId="8" fillId="0" borderId="6" xfId="0" applyNumberFormat="1" applyFont="1" applyBorder="1" applyAlignment="1"/>
    <xf numFmtId="1" fontId="9" fillId="0" borderId="6" xfId="0" applyNumberFormat="1" applyFont="1" applyBorder="1" applyAlignment="1"/>
    <xf numFmtId="164" fontId="10" fillId="0" borderId="6" xfId="0" applyNumberFormat="1" applyFont="1" applyBorder="1" applyAlignment="1">
      <alignment horizontal="center" vertical="top"/>
    </xf>
    <xf numFmtId="164" fontId="10" fillId="0" borderId="6" xfId="0" applyNumberFormat="1" applyFont="1" applyBorder="1" applyAlignment="1"/>
    <xf numFmtId="1" fontId="10" fillId="0" borderId="6" xfId="0" applyNumberFormat="1" applyFont="1" applyBorder="1" applyAlignment="1"/>
    <xf numFmtId="164" fontId="8" fillId="0" borderId="6" xfId="0" applyNumberFormat="1" applyFont="1" applyBorder="1" applyAlignment="1"/>
    <xf numFmtId="165" fontId="8" fillId="0" borderId="6" xfId="0" applyNumberFormat="1" applyFont="1" applyBorder="1" applyAlignment="1"/>
    <xf numFmtId="166" fontId="3" fillId="0" borderId="6" xfId="0" applyNumberFormat="1" applyFont="1" applyBorder="1" applyAlignment="1"/>
    <xf numFmtId="166" fontId="5" fillId="0" borderId="9" xfId="0" applyNumberFormat="1" applyFont="1" applyBorder="1" applyAlignment="1"/>
    <xf numFmtId="166" fontId="3" fillId="0" borderId="10" xfId="0" applyNumberFormat="1" applyFont="1" applyBorder="1" applyAlignment="1"/>
    <xf numFmtId="166" fontId="9" fillId="0" borderId="6" xfId="0" applyNumberFormat="1" applyFont="1" applyBorder="1" applyAlignment="1"/>
    <xf numFmtId="166" fontId="10" fillId="0" borderId="6" xfId="0" applyNumberFormat="1" applyFont="1" applyBorder="1" applyAlignment="1"/>
    <xf numFmtId="166" fontId="3" fillId="0" borderId="0" xfId="0" applyNumberFormat="1" applyFont="1" applyAlignment="1"/>
    <xf numFmtId="166" fontId="3" fillId="0" borderId="17" xfId="0" applyNumberFormat="1" applyFont="1" applyBorder="1" applyAlignment="1"/>
    <xf numFmtId="0" fontId="28" fillId="0" borderId="6" xfId="0" applyNumberFormat="1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808080"/>
      <rgbColor rgb="004F81BD"/>
      <rgbColor rgb="00C0504D"/>
      <rgbColor rgb="00339966"/>
      <rgbColor rgb="00008000"/>
      <rgbColor rgb="005E9EFF"/>
      <rgbColor rgb="00FFEBFA"/>
      <rgbColor rgb="00AAAAAA"/>
      <rgbColor rgb="00C0C0C0"/>
      <rgbColor rgb="00FFFFCC"/>
      <rgbColor rgb="0033CCC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057940173952344"/>
          <c:y val="0.15384615384615385"/>
          <c:w val="0.34159871513084089"/>
          <c:h val="0.69930069930069927"/>
        </c:manualLayout>
      </c:layout>
      <c:pie3DChart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BE-4401-8AD2-81A084C48FB1}"/>
              </c:ext>
            </c:extLst>
          </c:dPt>
          <c:val>
            <c:numRef>
              <c:f>'E2ETracking-Branch-2014 April'!$G$132:$G$133</c:f>
              <c:numCache>
                <c:formatCode>General</c:formatCode>
                <c:ptCount val="2"/>
                <c:pt idx="0">
                  <c:v>0</c:v>
                </c:pt>
                <c:pt idx="1">
                  <c:v>185.2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E-4401-8AD2-81A084C48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639217026130516"/>
          <c:y val="8.3916083916083919E-2"/>
          <c:w val="0.62259120660943579"/>
          <c:h val="0.2867132867132867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5" footer="0.5"/>
    <c:pageSetup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994240549160923"/>
          <c:y val="0.1476510067114094"/>
          <c:w val="0.38011804447084152"/>
          <c:h val="0.71140939597315433"/>
        </c:manualLayout>
      </c:layout>
      <c:pie3DChart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E4-421A-AB49-A26C536FB800}"/>
              </c:ext>
            </c:extLst>
          </c:dPt>
          <c:val>
            <c:numRef>
              <c:f>'E2ETracking-Branch-2014 April'!$G$160:$G$161</c:f>
              <c:numCache>
                <c:formatCode>General</c:formatCode>
                <c:ptCount val="2"/>
                <c:pt idx="0">
                  <c:v>0</c:v>
                </c:pt>
                <c:pt idx="1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4-421A-AB49-A26C536FB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44571353513779"/>
          <c:y val="3.3557046979865772E-2"/>
          <c:w val="0.5438612020890502"/>
          <c:h val="0.2751677852348993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5" footer="0.5"/>
    <c:pageSetup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903834080940917"/>
          <c:y val="0.1476510067114094"/>
          <c:w val="0.38192474194370379"/>
          <c:h val="0.71140939597315433"/>
        </c:manualLayout>
      </c:layout>
      <c:pie3DChart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E7-4E01-9EFB-EAFDC58DD51D}"/>
              </c:ext>
            </c:extLst>
          </c:dPt>
          <c:val>
            <c:numRef>
              <c:f>'E2ETracking-Branch-2014 April'!$G$195:$G$196</c:f>
              <c:numCache>
                <c:formatCode>0</c:formatCode>
                <c:ptCount val="2"/>
                <c:pt idx="0" formatCode="General">
                  <c:v>0</c:v>
                </c:pt>
                <c:pt idx="1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E7-4E01-9EFB-EAFDC58D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857203866965238"/>
          <c:y val="3.3557046979865772E-2"/>
          <c:w val="0.55976756071138267"/>
          <c:h val="0.2751677852348993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5" footer="0.5"/>
    <c:pageSetup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286639044907727"/>
          <c:y val="0.14966085818491034"/>
          <c:w val="0.3742700745559055"/>
          <c:h val="0.70748769323775806"/>
        </c:manualLayout>
      </c:layout>
      <c:pie3DChart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CFC-44CF-B072-C7DD21F49B32}"/>
              </c:ext>
            </c:extLst>
          </c:dPt>
          <c:val>
            <c:numRef>
              <c:f>'E2ETracking-Branch-2014 April'!$G$250:$G$251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C-44CF-B072-C7DD21F49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029368345007381"/>
          <c:y val="3.4013831405661443E-2"/>
          <c:w val="0.53801323217411412"/>
          <c:h val="0.27891341752642385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5" footer="0.5"/>
    <c:pageSetup horizontalDpi="0" verticalDpi="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909182378025502"/>
          <c:y val="0.15068493150684931"/>
          <c:w val="0.38484962372639597"/>
          <c:h val="0.70547945205479456"/>
        </c:manualLayout>
      </c:layout>
      <c:pie3DChart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50-4D71-8BF5-8FCA74C71CAE}"/>
              </c:ext>
            </c:extLst>
          </c:dPt>
          <c:val>
            <c:numRef>
              <c:f>'E2ETracking-Branch-2014 April'!$G$291:$G$292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0-4D71-8BF5-8FCA74C71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848587975224832"/>
          <c:y val="3.4246575342465752E-2"/>
          <c:w val="0.63939583154542956"/>
          <c:h val="0.28082191780821919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5" footer="0.5"/>
    <c:pageSetup horizontalDpi="0" verticalDpi="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0891089108913"/>
          <c:y val="0.1476510067114094"/>
          <c:w val="0.32425742574257427"/>
          <c:h val="0.71140939597315433"/>
        </c:manualLayout>
      </c:layout>
      <c:pie3DChart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3F-4CC4-8367-E06962784D8E}"/>
              </c:ext>
            </c:extLst>
          </c:dPt>
          <c:val>
            <c:numRef>
              <c:f>'E2ETracking-Branch-2014 April'!$G$300:$G$301</c:f>
              <c:numCache>
                <c:formatCode>General</c:formatCode>
                <c:ptCount val="2"/>
                <c:pt idx="0">
                  <c:v>0</c:v>
                </c:pt>
                <c:pt idx="1">
                  <c:v>366.49999999999994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F-4CC4-8367-E0696278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48514851485146"/>
          <c:y val="3.3557046979865772E-2"/>
          <c:w val="0.63861386138613863"/>
          <c:h val="0.31543624161073824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25" r="0.25" t="0.75000000000000011" header="0.5" footer="0.5"/>
    <c:pageSetup orientation="landscape" horizontalDpi="0" verticalDpi="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700288184438041"/>
          <c:y val="0.14966085818491034"/>
          <c:w val="0.36887608069164263"/>
          <c:h val="0.70748769323775806"/>
        </c:manualLayout>
      </c:layout>
      <c:pie3DChart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61-4B3C-92D2-EAB4CF96AAD0}"/>
              </c:ext>
            </c:extLst>
          </c:dPt>
          <c:val>
            <c:numRef>
              <c:f>'E2ETracking-Branch-2014 April'!$G$231:$G$232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1-4B3C-92D2-EAB4CF96A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515850144092216"/>
          <c:y val="3.4013831405661443E-2"/>
          <c:w val="0.55331412103746402"/>
          <c:h val="0.27891341752642385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5" footer="0.5"/>
    <c:pageSetup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6</xdr:col>
      <xdr:colOff>781050</xdr:colOff>
      <xdr:row>2</xdr:row>
      <xdr:rowOff>180975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38100" y="57150"/>
          <a:ext cx="1067752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9"/>
        </a:solidFill>
        <a:ln w="2476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sng" strike="noStrike" baseline="0">
              <a:solidFill>
                <a:srgbClr val="0000FF"/>
              </a:solidFill>
              <a:latin typeface="Arial Bold"/>
              <a:cs typeface="Arial Bold"/>
            </a:rPr>
            <a:t>Note</a:t>
          </a: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: Inserting any comment under the "</a:t>
          </a:r>
          <a:r>
            <a:rPr lang="en-US" sz="1200" b="0" i="0" u="none" strike="noStrike" baseline="0">
              <a:solidFill>
                <a:srgbClr val="0000FF"/>
              </a:solidFill>
              <a:latin typeface="Arial Bold"/>
              <a:cs typeface="Arial Bold"/>
            </a:rPr>
            <a:t>When and Who</a:t>
          </a: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" column (in same row as "</a:t>
          </a:r>
          <a:r>
            <a:rPr lang="en-US" sz="1200" b="0" i="0" u="none" strike="noStrike" baseline="0">
              <a:solidFill>
                <a:srgbClr val="0000FF"/>
              </a:solidFill>
              <a:latin typeface="Arial Bold"/>
              <a:cs typeface="Arial Bold"/>
            </a:rPr>
            <a:t>Stages</a:t>
          </a: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" miles) automatically adds the miles to the "</a:t>
          </a:r>
          <a:r>
            <a:rPr lang="en-US" sz="1200" b="0" i="0" u="none" strike="noStrike" baseline="0">
              <a:solidFill>
                <a:srgbClr val="0000FF"/>
              </a:solidFill>
              <a:latin typeface="Arial Bold"/>
              <a:cs typeface="Arial Bold"/>
            </a:rPr>
            <a:t>Completed</a:t>
          </a: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" column, totals the miles at the bottom of this spreadsheet, and updates pie graph at bottom</a:t>
          </a:r>
        </a:p>
      </xdr:txBody>
    </xdr:sp>
    <xdr:clientData/>
  </xdr:twoCellAnchor>
  <xdr:twoCellAnchor>
    <xdr:from>
      <xdr:col>8</xdr:col>
      <xdr:colOff>390525</xdr:colOff>
      <xdr:row>110</xdr:row>
      <xdr:rowOff>95250</xdr:rowOff>
    </xdr:from>
    <xdr:to>
      <xdr:col>12</xdr:col>
      <xdr:colOff>609600</xdr:colOff>
      <xdr:row>116</xdr:row>
      <xdr:rowOff>28575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485775</xdr:colOff>
      <xdr:row>149</xdr:row>
      <xdr:rowOff>57150</xdr:rowOff>
    </xdr:from>
    <xdr:to>
      <xdr:col>12</xdr:col>
      <xdr:colOff>504825</xdr:colOff>
      <xdr:row>155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170</xdr:row>
      <xdr:rowOff>190500</xdr:rowOff>
    </xdr:from>
    <xdr:to>
      <xdr:col>12</xdr:col>
      <xdr:colOff>609600</xdr:colOff>
      <xdr:row>176</xdr:row>
      <xdr:rowOff>180975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209550</xdr:colOff>
      <xdr:row>241</xdr:row>
      <xdr:rowOff>47625</xdr:rowOff>
    </xdr:from>
    <xdr:to>
      <xdr:col>12</xdr:col>
      <xdr:colOff>228600</xdr:colOff>
      <xdr:row>247</xdr:row>
      <xdr:rowOff>19050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1819275</xdr:colOff>
      <xdr:row>10</xdr:row>
      <xdr:rowOff>123825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561975" y="600075"/>
          <a:ext cx="1819275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339966"/>
              </a:solidFill>
              <a:latin typeface="Arial Bold"/>
              <a:cs typeface="Arial Bold"/>
            </a:rPr>
            <a:t>FLT Branch Trails: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339966"/>
            </a:solidFill>
            <a:latin typeface="Arial Bold"/>
            <a:cs typeface="Arial Bold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339966"/>
              </a:solidFill>
              <a:latin typeface="Arial Bold"/>
              <a:cs typeface="Arial Bold"/>
            </a:rPr>
            <a:t>Conservation Trail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339966"/>
              </a:solidFill>
              <a:latin typeface="Arial Bold"/>
              <a:cs typeface="Arial Bold"/>
            </a:rPr>
            <a:t>Letchworth Trail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339966"/>
              </a:solidFill>
              <a:latin typeface="Arial Bold"/>
              <a:cs typeface="Arial Bold"/>
            </a:rPr>
            <a:t>Bristol Hills Trail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339966"/>
              </a:solidFill>
              <a:latin typeface="Arial Bold"/>
              <a:cs typeface="Arial Bold"/>
            </a:rPr>
            <a:t>Crystal Hills Trail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339966"/>
              </a:solidFill>
              <a:latin typeface="Arial Bold"/>
              <a:cs typeface="Arial Bold"/>
            </a:rPr>
            <a:t>Interloken Trail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339966"/>
              </a:solidFill>
              <a:latin typeface="Arial Bold"/>
              <a:cs typeface="Arial Bold"/>
            </a:rPr>
            <a:t>Onondaga Trail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339966"/>
            </a:solidFill>
            <a:latin typeface="Arial Bold"/>
            <a:cs typeface="Arial Bold"/>
          </a:endParaRPr>
        </a:p>
      </xdr:txBody>
    </xdr:sp>
    <xdr:clientData/>
  </xdr:twoCellAnchor>
  <xdr:twoCellAnchor>
    <xdr:from>
      <xdr:col>8</xdr:col>
      <xdr:colOff>200025</xdr:colOff>
      <xdr:row>260</xdr:row>
      <xdr:rowOff>85725</xdr:rowOff>
    </xdr:from>
    <xdr:to>
      <xdr:col>12</xdr:col>
      <xdr:colOff>104775</xdr:colOff>
      <xdr:row>266</xdr:row>
      <xdr:rowOff>47625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333375</xdr:colOff>
      <xdr:row>299</xdr:row>
      <xdr:rowOff>38100</xdr:rowOff>
    </xdr:from>
    <xdr:to>
      <xdr:col>13</xdr:col>
      <xdr:colOff>133350</xdr:colOff>
      <xdr:row>304</xdr:row>
      <xdr:rowOff>152400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352425</xdr:colOff>
      <xdr:row>205</xdr:row>
      <xdr:rowOff>123825</xdr:rowOff>
    </xdr:from>
    <xdr:to>
      <xdr:col>12</xdr:col>
      <xdr:colOff>419100</xdr:colOff>
      <xdr:row>211</xdr:row>
      <xdr:rowOff>95250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U313"/>
  <sheetViews>
    <sheetView showGridLines="0" tabSelected="1" topLeftCell="A296" workbookViewId="0">
      <selection activeCell="C49" sqref="C49"/>
    </sheetView>
  </sheetViews>
  <sheetFormatPr defaultColWidth="8.5" defaultRowHeight="15" customHeight="1" x14ac:dyDescent="0.2"/>
  <cols>
    <col min="1" max="1" width="5.8984375" style="1" customWidth="1"/>
    <col min="2" max="2" width="38.69921875" style="1" customWidth="1"/>
    <col min="3" max="3" width="6.19921875" style="1" customWidth="1"/>
    <col min="4" max="4" width="8.5" style="53" customWidth="1"/>
    <col min="5" max="5" width="9.09765625" style="1" customWidth="1"/>
    <col min="6" max="6" width="35.8984375" style="1" customWidth="1"/>
    <col min="7" max="7" width="9.19921875" style="1" customWidth="1"/>
    <col min="8" max="8" width="8.5" style="1" hidden="1" customWidth="1"/>
    <col min="9" max="255" width="8.5" style="1" customWidth="1"/>
  </cols>
  <sheetData>
    <row r="12" spans="1:8" ht="18.95" customHeight="1" x14ac:dyDescent="0.25">
      <c r="A12" s="2" t="s">
        <v>0</v>
      </c>
      <c r="B12" s="3"/>
      <c r="C12" s="4"/>
      <c r="D12" s="48"/>
      <c r="E12" s="4"/>
      <c r="F12" s="5"/>
      <c r="G12" s="4"/>
      <c r="H12" s="6" t="s">
        <v>1</v>
      </c>
    </row>
    <row r="13" spans="1:8" ht="18.95" customHeight="1" x14ac:dyDescent="0.2">
      <c r="A13" s="7"/>
      <c r="B13" s="7"/>
      <c r="C13" s="7"/>
      <c r="D13" s="48"/>
      <c r="E13" s="7"/>
      <c r="F13" s="7"/>
      <c r="G13" s="7"/>
      <c r="H13" s="6" t="s">
        <v>2</v>
      </c>
    </row>
    <row r="14" spans="1:8" ht="20.100000000000001" customHeight="1" x14ac:dyDescent="0.25">
      <c r="A14" s="8" t="s">
        <v>3</v>
      </c>
      <c r="B14" s="8" t="s">
        <v>4</v>
      </c>
      <c r="C14" s="8" t="s">
        <v>5</v>
      </c>
      <c r="D14" s="49" t="s">
        <v>6</v>
      </c>
      <c r="E14" s="8" t="s">
        <v>7</v>
      </c>
      <c r="F14" s="9" t="s">
        <v>8</v>
      </c>
      <c r="G14" s="8" t="s">
        <v>9</v>
      </c>
      <c r="H14" s="10" t="s">
        <v>10</v>
      </c>
    </row>
    <row r="15" spans="1:8" ht="20.100000000000001" customHeight="1" x14ac:dyDescent="0.2">
      <c r="A15" s="11"/>
      <c r="B15" s="11"/>
      <c r="C15" s="11"/>
      <c r="D15" s="50"/>
      <c r="E15" s="12"/>
      <c r="F15" s="13"/>
      <c r="G15" s="14"/>
      <c r="H15" s="15"/>
    </row>
    <row r="16" spans="1:8" ht="21" customHeight="1" x14ac:dyDescent="0.25">
      <c r="A16" s="7"/>
      <c r="B16" s="16" t="s">
        <v>11</v>
      </c>
      <c r="C16" s="7"/>
      <c r="D16" s="48"/>
      <c r="E16" s="17"/>
      <c r="F16" s="18"/>
      <c r="G16" s="19"/>
      <c r="H16" s="20"/>
    </row>
    <row r="17" spans="1:8" ht="18.95" customHeight="1" x14ac:dyDescent="0.2">
      <c r="A17" s="7"/>
      <c r="B17" s="7"/>
      <c r="C17" s="7"/>
      <c r="D17" s="48"/>
      <c r="E17" s="17"/>
      <c r="F17" s="18"/>
      <c r="G17" s="19"/>
      <c r="H17" s="20"/>
    </row>
    <row r="18" spans="1:8" ht="18.95" customHeight="1" x14ac:dyDescent="0.2">
      <c r="A18" s="21" t="s">
        <v>12</v>
      </c>
      <c r="B18" s="21" t="s">
        <v>13</v>
      </c>
      <c r="C18" s="21">
        <v>0</v>
      </c>
      <c r="D18" s="48">
        <f t="shared" ref="D18:D25" si="0">D17+C18</f>
        <v>0</v>
      </c>
      <c r="E18" s="22"/>
      <c r="F18" s="23"/>
      <c r="G18" s="24"/>
      <c r="H18" s="25" t="s">
        <v>14</v>
      </c>
    </row>
    <row r="19" spans="1:8" ht="18.95" customHeight="1" x14ac:dyDescent="0.2">
      <c r="A19" s="3"/>
      <c r="B19" s="21" t="s">
        <v>15</v>
      </c>
      <c r="C19" s="21">
        <v>4.2</v>
      </c>
      <c r="D19" s="48">
        <f t="shared" si="0"/>
        <v>4.2</v>
      </c>
      <c r="E19" s="26"/>
      <c r="F19" s="27"/>
      <c r="G19" s="28">
        <f t="shared" ref="G19:G25" si="1">IF(F19&gt;"",C19,0)</f>
        <v>0</v>
      </c>
      <c r="H19" s="25" t="s">
        <v>16</v>
      </c>
    </row>
    <row r="20" spans="1:8" ht="18.95" customHeight="1" x14ac:dyDescent="0.2">
      <c r="A20" s="3"/>
      <c r="B20" s="21" t="s">
        <v>17</v>
      </c>
      <c r="C20" s="21">
        <v>4.4000000000000004</v>
      </c>
      <c r="D20" s="48">
        <f t="shared" si="0"/>
        <v>8.6000000000000014</v>
      </c>
      <c r="E20" s="26"/>
      <c r="F20" s="27"/>
      <c r="G20" s="28">
        <f t="shared" si="1"/>
        <v>0</v>
      </c>
      <c r="H20" s="25" t="s">
        <v>18</v>
      </c>
    </row>
    <row r="21" spans="1:8" ht="18.95" customHeight="1" x14ac:dyDescent="0.2">
      <c r="A21" s="3"/>
      <c r="B21" s="21" t="s">
        <v>19</v>
      </c>
      <c r="C21" s="21">
        <v>1.9</v>
      </c>
      <c r="D21" s="48">
        <f t="shared" si="0"/>
        <v>10.500000000000002</v>
      </c>
      <c r="E21" s="26"/>
      <c r="F21" s="27"/>
      <c r="G21" s="28">
        <f t="shared" si="1"/>
        <v>0</v>
      </c>
      <c r="H21" s="25" t="s">
        <v>20</v>
      </c>
    </row>
    <row r="22" spans="1:8" ht="18.95" customHeight="1" x14ac:dyDescent="0.2">
      <c r="A22" s="3"/>
      <c r="B22" s="21" t="s">
        <v>21</v>
      </c>
      <c r="C22" s="21">
        <v>5.2</v>
      </c>
      <c r="D22" s="48">
        <f t="shared" si="0"/>
        <v>15.700000000000003</v>
      </c>
      <c r="E22" s="26"/>
      <c r="F22" s="27"/>
      <c r="G22" s="28">
        <f t="shared" si="1"/>
        <v>0</v>
      </c>
      <c r="H22" s="25" t="s">
        <v>22</v>
      </c>
    </row>
    <row r="23" spans="1:8" ht="18.95" customHeight="1" x14ac:dyDescent="0.2">
      <c r="A23" s="3"/>
      <c r="B23" s="21" t="s">
        <v>23</v>
      </c>
      <c r="C23" s="21">
        <v>2.2000000000000002</v>
      </c>
      <c r="D23" s="48">
        <f t="shared" si="0"/>
        <v>17.900000000000002</v>
      </c>
      <c r="E23" s="26"/>
      <c r="F23" s="27"/>
      <c r="G23" s="28">
        <f t="shared" si="1"/>
        <v>0</v>
      </c>
      <c r="H23" s="25" t="s">
        <v>24</v>
      </c>
    </row>
    <row r="24" spans="1:8" ht="18.95" customHeight="1" x14ac:dyDescent="0.2">
      <c r="A24" s="3"/>
      <c r="B24" s="21" t="s">
        <v>25</v>
      </c>
      <c r="C24" s="21">
        <v>0.7</v>
      </c>
      <c r="D24" s="48">
        <f t="shared" si="0"/>
        <v>18.600000000000001</v>
      </c>
      <c r="E24" s="26"/>
      <c r="F24" s="27"/>
      <c r="G24" s="28">
        <f t="shared" si="1"/>
        <v>0</v>
      </c>
      <c r="H24" s="25" t="s">
        <v>26</v>
      </c>
    </row>
    <row r="25" spans="1:8" ht="18.95" customHeight="1" x14ac:dyDescent="0.2">
      <c r="A25" s="3"/>
      <c r="B25" s="21" t="s">
        <v>27</v>
      </c>
      <c r="C25" s="21">
        <v>2.9</v>
      </c>
      <c r="D25" s="48">
        <f t="shared" si="0"/>
        <v>21.5</v>
      </c>
      <c r="E25" s="29">
        <f>D25</f>
        <v>21.5</v>
      </c>
      <c r="F25" s="27"/>
      <c r="G25" s="28">
        <f t="shared" si="1"/>
        <v>0</v>
      </c>
      <c r="H25" s="30" t="s">
        <v>28</v>
      </c>
    </row>
    <row r="26" spans="1:8" ht="18.95" customHeight="1" x14ac:dyDescent="0.2">
      <c r="A26" s="7"/>
      <c r="B26" s="7"/>
      <c r="C26" s="7"/>
      <c r="D26" s="48"/>
      <c r="E26" s="17"/>
      <c r="F26" s="31"/>
      <c r="G26" s="19"/>
      <c r="H26" s="20"/>
    </row>
    <row r="27" spans="1:8" ht="18.95" customHeight="1" x14ac:dyDescent="0.2">
      <c r="A27" s="21" t="s">
        <v>29</v>
      </c>
      <c r="B27" s="21" t="s">
        <v>30</v>
      </c>
      <c r="C27" s="21">
        <v>0</v>
      </c>
      <c r="D27" s="48">
        <f t="shared" ref="D27:D33" si="2">D26+C27</f>
        <v>0</v>
      </c>
      <c r="E27" s="22"/>
      <c r="F27" s="23"/>
      <c r="G27" s="24"/>
      <c r="H27" s="30" t="s">
        <v>28</v>
      </c>
    </row>
    <row r="28" spans="1:8" ht="18.95" customHeight="1" x14ac:dyDescent="0.2">
      <c r="A28" s="3"/>
      <c r="B28" s="21" t="s">
        <v>31</v>
      </c>
      <c r="C28" s="21">
        <v>5.3</v>
      </c>
      <c r="D28" s="48">
        <f t="shared" si="2"/>
        <v>5.3</v>
      </c>
      <c r="E28" s="26"/>
      <c r="F28" s="27"/>
      <c r="G28" s="28">
        <f t="shared" ref="G28:G33" si="3">IF(F28&gt;"",C28,0)</f>
        <v>0</v>
      </c>
      <c r="H28" s="25" t="s">
        <v>32</v>
      </c>
    </row>
    <row r="29" spans="1:8" ht="18.95" customHeight="1" x14ac:dyDescent="0.2">
      <c r="A29" s="3"/>
      <c r="B29" s="21" t="s">
        <v>33</v>
      </c>
      <c r="C29" s="21">
        <v>5.5</v>
      </c>
      <c r="D29" s="48">
        <f t="shared" si="2"/>
        <v>10.8</v>
      </c>
      <c r="E29" s="26"/>
      <c r="F29" s="27"/>
      <c r="G29" s="28">
        <f t="shared" si="3"/>
        <v>0</v>
      </c>
      <c r="H29" s="25" t="s">
        <v>34</v>
      </c>
    </row>
    <row r="30" spans="1:8" ht="18.95" customHeight="1" x14ac:dyDescent="0.2">
      <c r="A30" s="3"/>
      <c r="B30" s="21" t="s">
        <v>35</v>
      </c>
      <c r="C30" s="21">
        <v>3.4</v>
      </c>
      <c r="D30" s="48">
        <f t="shared" si="2"/>
        <v>14.200000000000001</v>
      </c>
      <c r="E30" s="26"/>
      <c r="F30" s="27"/>
      <c r="G30" s="28">
        <f t="shared" si="3"/>
        <v>0</v>
      </c>
      <c r="H30" s="25" t="s">
        <v>36</v>
      </c>
    </row>
    <row r="31" spans="1:8" ht="18.95" customHeight="1" x14ac:dyDescent="0.2">
      <c r="A31" s="3"/>
      <c r="B31" s="21" t="s">
        <v>37</v>
      </c>
      <c r="C31" s="21">
        <v>2.1</v>
      </c>
      <c r="D31" s="48">
        <f t="shared" si="2"/>
        <v>16.3</v>
      </c>
      <c r="E31" s="26"/>
      <c r="F31" s="27"/>
      <c r="G31" s="28">
        <f t="shared" si="3"/>
        <v>0</v>
      </c>
      <c r="H31" s="25" t="s">
        <v>38</v>
      </c>
    </row>
    <row r="32" spans="1:8" ht="18.95" customHeight="1" x14ac:dyDescent="0.2">
      <c r="A32" s="3"/>
      <c r="B32" s="21" t="s">
        <v>39</v>
      </c>
      <c r="C32" s="21">
        <v>1.5</v>
      </c>
      <c r="D32" s="48">
        <f t="shared" si="2"/>
        <v>17.8</v>
      </c>
      <c r="E32" s="26"/>
      <c r="F32" s="27"/>
      <c r="G32" s="28">
        <f t="shared" si="3"/>
        <v>0</v>
      </c>
      <c r="H32" s="25" t="s">
        <v>40</v>
      </c>
    </row>
    <row r="33" spans="1:8" ht="18.95" customHeight="1" x14ac:dyDescent="0.2">
      <c r="A33" s="3"/>
      <c r="B33" s="21" t="s">
        <v>41</v>
      </c>
      <c r="C33" s="21">
        <v>3.9</v>
      </c>
      <c r="D33" s="48">
        <f t="shared" si="2"/>
        <v>21.7</v>
      </c>
      <c r="E33" s="29">
        <f>D33+E25</f>
        <v>43.2</v>
      </c>
      <c r="F33" s="27"/>
      <c r="G33" s="28">
        <f t="shared" si="3"/>
        <v>0</v>
      </c>
      <c r="H33" s="25" t="s">
        <v>42</v>
      </c>
    </row>
    <row r="34" spans="1:8" ht="18.95" customHeight="1" x14ac:dyDescent="0.2">
      <c r="A34" s="7"/>
      <c r="B34" s="7"/>
      <c r="C34" s="7"/>
      <c r="D34" s="48"/>
      <c r="E34" s="17"/>
      <c r="F34" s="31"/>
      <c r="G34" s="24"/>
      <c r="H34" s="20"/>
    </row>
    <row r="35" spans="1:8" ht="18.95" customHeight="1" x14ac:dyDescent="0.2">
      <c r="A35" s="21" t="s">
        <v>43</v>
      </c>
      <c r="B35" s="21" t="s">
        <v>44</v>
      </c>
      <c r="C35" s="21">
        <v>0</v>
      </c>
      <c r="D35" s="48">
        <f t="shared" ref="D35:D48" si="4">D34+C35</f>
        <v>0</v>
      </c>
      <c r="E35" s="22"/>
      <c r="F35" s="23"/>
      <c r="G35" s="24"/>
      <c r="H35" s="25" t="s">
        <v>42</v>
      </c>
    </row>
    <row r="36" spans="1:8" ht="18.95" customHeight="1" x14ac:dyDescent="0.2">
      <c r="A36" s="3"/>
      <c r="B36" s="21" t="s">
        <v>45</v>
      </c>
      <c r="C36" s="21">
        <v>2.4</v>
      </c>
      <c r="D36" s="48">
        <f t="shared" si="4"/>
        <v>2.4</v>
      </c>
      <c r="E36" s="26"/>
      <c r="F36" s="27"/>
      <c r="G36" s="28">
        <f t="shared" ref="G36:G48" si="5">IF(F36&gt;"",C36,0)</f>
        <v>0</v>
      </c>
      <c r="H36" s="25" t="s">
        <v>46</v>
      </c>
    </row>
    <row r="37" spans="1:8" ht="18.95" customHeight="1" x14ac:dyDescent="0.2">
      <c r="A37" s="3"/>
      <c r="B37" s="21" t="s">
        <v>47</v>
      </c>
      <c r="C37" s="21">
        <v>2.7</v>
      </c>
      <c r="D37" s="48">
        <f t="shared" si="4"/>
        <v>5.0999999999999996</v>
      </c>
      <c r="E37" s="26"/>
      <c r="F37" s="27"/>
      <c r="G37" s="28">
        <f t="shared" si="5"/>
        <v>0</v>
      </c>
      <c r="H37" s="25" t="s">
        <v>48</v>
      </c>
    </row>
    <row r="38" spans="1:8" ht="18.95" customHeight="1" x14ac:dyDescent="0.2">
      <c r="A38" s="3"/>
      <c r="B38" s="21" t="s">
        <v>49</v>
      </c>
      <c r="C38" s="21">
        <v>1.4</v>
      </c>
      <c r="D38" s="48">
        <f t="shared" si="4"/>
        <v>6.5</v>
      </c>
      <c r="E38" s="26"/>
      <c r="F38" s="27"/>
      <c r="G38" s="28">
        <f t="shared" si="5"/>
        <v>0</v>
      </c>
      <c r="H38" s="25" t="s">
        <v>50</v>
      </c>
    </row>
    <row r="39" spans="1:8" ht="18.95" customHeight="1" x14ac:dyDescent="0.2">
      <c r="A39" s="3"/>
      <c r="B39" s="21" t="s">
        <v>51</v>
      </c>
      <c r="C39" s="21">
        <v>1.5</v>
      </c>
      <c r="D39" s="48">
        <f t="shared" si="4"/>
        <v>8</v>
      </c>
      <c r="E39" s="26"/>
      <c r="F39" s="27"/>
      <c r="G39" s="28">
        <f t="shared" si="5"/>
        <v>0</v>
      </c>
      <c r="H39" s="25" t="s">
        <v>52</v>
      </c>
    </row>
    <row r="40" spans="1:8" ht="18.95" customHeight="1" x14ac:dyDescent="0.2">
      <c r="A40" s="3"/>
      <c r="B40" s="21" t="s">
        <v>53</v>
      </c>
      <c r="C40" s="21">
        <v>2.2999999999999998</v>
      </c>
      <c r="D40" s="48">
        <f t="shared" si="4"/>
        <v>10.3</v>
      </c>
      <c r="E40" s="26"/>
      <c r="F40" s="27"/>
      <c r="G40" s="28">
        <f t="shared" si="5"/>
        <v>0</v>
      </c>
      <c r="H40" s="25" t="s">
        <v>54</v>
      </c>
    </row>
    <row r="41" spans="1:8" ht="18.95" customHeight="1" x14ac:dyDescent="0.2">
      <c r="A41" s="3"/>
      <c r="B41" s="21" t="s">
        <v>55</v>
      </c>
      <c r="C41" s="21">
        <v>2.7</v>
      </c>
      <c r="D41" s="48">
        <f t="shared" si="4"/>
        <v>13</v>
      </c>
      <c r="E41" s="26"/>
      <c r="F41" s="27"/>
      <c r="G41" s="28">
        <f t="shared" si="5"/>
        <v>0</v>
      </c>
      <c r="H41" s="25" t="s">
        <v>56</v>
      </c>
    </row>
    <row r="42" spans="1:8" ht="18.95" customHeight="1" x14ac:dyDescent="0.2">
      <c r="A42" s="3"/>
      <c r="B42" s="21" t="s">
        <v>57</v>
      </c>
      <c r="C42" s="21">
        <v>1.6</v>
      </c>
      <c r="D42" s="48">
        <f t="shared" si="4"/>
        <v>14.6</v>
      </c>
      <c r="E42" s="26"/>
      <c r="F42" s="27"/>
      <c r="G42" s="28">
        <f t="shared" si="5"/>
        <v>0</v>
      </c>
      <c r="H42" s="25" t="s">
        <v>58</v>
      </c>
    </row>
    <row r="43" spans="1:8" ht="18.95" customHeight="1" x14ac:dyDescent="0.2">
      <c r="A43" s="3"/>
      <c r="B43" s="21" t="s">
        <v>59</v>
      </c>
      <c r="C43" s="21">
        <v>1.6</v>
      </c>
      <c r="D43" s="48">
        <f t="shared" si="4"/>
        <v>16.2</v>
      </c>
      <c r="E43" s="26"/>
      <c r="F43" s="27"/>
      <c r="G43" s="28">
        <f t="shared" si="5"/>
        <v>0</v>
      </c>
      <c r="H43" s="25" t="s">
        <v>60</v>
      </c>
    </row>
    <row r="44" spans="1:8" ht="18.95" customHeight="1" x14ac:dyDescent="0.2">
      <c r="A44" s="3"/>
      <c r="B44" s="21" t="s">
        <v>61</v>
      </c>
      <c r="C44" s="21">
        <v>1.2</v>
      </c>
      <c r="D44" s="48">
        <f t="shared" si="4"/>
        <v>17.399999999999999</v>
      </c>
      <c r="E44" s="26"/>
      <c r="F44" s="27"/>
      <c r="G44" s="28">
        <f t="shared" si="5"/>
        <v>0</v>
      </c>
      <c r="H44" s="25" t="s">
        <v>62</v>
      </c>
    </row>
    <row r="45" spans="1:8" ht="18.95" customHeight="1" x14ac:dyDescent="0.2">
      <c r="A45" s="3"/>
      <c r="B45" s="21" t="s">
        <v>63</v>
      </c>
      <c r="C45" s="21">
        <v>0.7</v>
      </c>
      <c r="D45" s="48">
        <f t="shared" si="4"/>
        <v>18.099999999999998</v>
      </c>
      <c r="E45" s="26"/>
      <c r="F45" s="27"/>
      <c r="G45" s="28">
        <f t="shared" si="5"/>
        <v>0</v>
      </c>
      <c r="H45" s="25" t="s">
        <v>64</v>
      </c>
    </row>
    <row r="46" spans="1:8" ht="18.95" customHeight="1" x14ac:dyDescent="0.2">
      <c r="A46" s="3"/>
      <c r="B46" s="21" t="s">
        <v>65</v>
      </c>
      <c r="C46" s="21">
        <v>0.8</v>
      </c>
      <c r="D46" s="48">
        <f t="shared" si="4"/>
        <v>18.899999999999999</v>
      </c>
      <c r="E46" s="26"/>
      <c r="F46" s="27"/>
      <c r="G46" s="28">
        <f t="shared" si="5"/>
        <v>0</v>
      </c>
      <c r="H46" s="25" t="s">
        <v>66</v>
      </c>
    </row>
    <row r="47" spans="1:8" ht="18.95" customHeight="1" x14ac:dyDescent="0.2">
      <c r="A47" s="3"/>
      <c r="B47" s="21" t="s">
        <v>67</v>
      </c>
      <c r="C47" s="21">
        <v>1.1000000000000001</v>
      </c>
      <c r="D47" s="48">
        <f t="shared" si="4"/>
        <v>20</v>
      </c>
      <c r="E47" s="32"/>
      <c r="F47" s="27"/>
      <c r="G47" s="28">
        <f t="shared" si="5"/>
        <v>0</v>
      </c>
      <c r="H47" s="25" t="s">
        <v>68</v>
      </c>
    </row>
    <row r="48" spans="1:8" ht="18.95" customHeight="1" x14ac:dyDescent="0.2">
      <c r="A48" s="3"/>
      <c r="B48" s="21" t="s">
        <v>69</v>
      </c>
      <c r="C48" s="21">
        <v>1.7</v>
      </c>
      <c r="D48" s="48">
        <f t="shared" si="4"/>
        <v>21.7</v>
      </c>
      <c r="E48" s="29">
        <f>E33+D48</f>
        <v>64.900000000000006</v>
      </c>
      <c r="F48" s="27"/>
      <c r="G48" s="28">
        <f t="shared" si="5"/>
        <v>0</v>
      </c>
      <c r="H48" s="25" t="s">
        <v>70</v>
      </c>
    </row>
    <row r="49" spans="1:8" ht="18.95" customHeight="1" x14ac:dyDescent="0.2">
      <c r="A49" s="7"/>
      <c r="B49" s="7"/>
      <c r="C49" s="7"/>
      <c r="D49" s="48"/>
      <c r="E49" s="17"/>
      <c r="F49" s="31"/>
      <c r="G49" s="24"/>
      <c r="H49" s="20"/>
    </row>
    <row r="50" spans="1:8" ht="18.95" customHeight="1" x14ac:dyDescent="0.2">
      <c r="A50" s="21" t="s">
        <v>71</v>
      </c>
      <c r="B50" s="21" t="s">
        <v>72</v>
      </c>
      <c r="C50" s="21">
        <v>0</v>
      </c>
      <c r="D50" s="48">
        <f t="shared" ref="D50:D57" si="6">D49+C50</f>
        <v>0</v>
      </c>
      <c r="E50" s="22"/>
      <c r="F50" s="23"/>
      <c r="G50" s="24"/>
      <c r="H50" s="25" t="s">
        <v>73</v>
      </c>
    </row>
    <row r="51" spans="1:8" ht="18.95" customHeight="1" x14ac:dyDescent="0.2">
      <c r="A51" s="3"/>
      <c r="B51" s="21" t="s">
        <v>74</v>
      </c>
      <c r="C51" s="21">
        <v>0.7</v>
      </c>
      <c r="D51" s="48">
        <f t="shared" si="6"/>
        <v>0.7</v>
      </c>
      <c r="E51" s="26"/>
      <c r="F51" s="27"/>
      <c r="G51" s="28">
        <f t="shared" ref="G51:G57" si="7">IF(F51&gt;"",C51,0)</f>
        <v>0</v>
      </c>
      <c r="H51" s="25" t="s">
        <v>75</v>
      </c>
    </row>
    <row r="52" spans="1:8" ht="18.95" customHeight="1" x14ac:dyDescent="0.2">
      <c r="A52" s="3"/>
      <c r="B52" s="21" t="s">
        <v>76</v>
      </c>
      <c r="C52" s="21">
        <v>0.6</v>
      </c>
      <c r="D52" s="48">
        <f t="shared" si="6"/>
        <v>1.2999999999999998</v>
      </c>
      <c r="E52" s="26"/>
      <c r="F52" s="27"/>
      <c r="G52" s="28">
        <f t="shared" si="7"/>
        <v>0</v>
      </c>
      <c r="H52" s="25" t="s">
        <v>77</v>
      </c>
    </row>
    <row r="53" spans="1:8" ht="18.95" customHeight="1" x14ac:dyDescent="0.2">
      <c r="A53" s="3"/>
      <c r="B53" s="21" t="s">
        <v>78</v>
      </c>
      <c r="C53" s="21">
        <v>0.9</v>
      </c>
      <c r="D53" s="48">
        <f t="shared" si="6"/>
        <v>2.1999999999999997</v>
      </c>
      <c r="E53" s="26"/>
      <c r="F53" s="27"/>
      <c r="G53" s="28">
        <f t="shared" si="7"/>
        <v>0</v>
      </c>
      <c r="H53" s="25" t="s">
        <v>79</v>
      </c>
    </row>
    <row r="54" spans="1:8" ht="18.95" customHeight="1" x14ac:dyDescent="0.2">
      <c r="A54" s="3"/>
      <c r="B54" s="21" t="s">
        <v>80</v>
      </c>
      <c r="C54" s="21">
        <v>1</v>
      </c>
      <c r="D54" s="48">
        <f t="shared" si="6"/>
        <v>3.1999999999999997</v>
      </c>
      <c r="E54" s="26"/>
      <c r="F54" s="27"/>
      <c r="G54" s="28">
        <f t="shared" si="7"/>
        <v>0</v>
      </c>
      <c r="H54" s="25" t="s">
        <v>81</v>
      </c>
    </row>
    <row r="55" spans="1:8" ht="18.95" customHeight="1" x14ac:dyDescent="0.2">
      <c r="A55" s="3"/>
      <c r="B55" s="21" t="s">
        <v>82</v>
      </c>
      <c r="C55" s="21">
        <v>2.2000000000000002</v>
      </c>
      <c r="D55" s="48">
        <f t="shared" si="6"/>
        <v>5.4</v>
      </c>
      <c r="E55" s="26"/>
      <c r="F55" s="27"/>
      <c r="G55" s="28">
        <f t="shared" si="7"/>
        <v>0</v>
      </c>
      <c r="H55" s="25" t="s">
        <v>83</v>
      </c>
    </row>
    <row r="56" spans="1:8" ht="18.95" customHeight="1" x14ac:dyDescent="0.2">
      <c r="A56" s="3"/>
      <c r="B56" s="21" t="s">
        <v>84</v>
      </c>
      <c r="C56" s="21">
        <v>1.9</v>
      </c>
      <c r="D56" s="48">
        <f t="shared" si="6"/>
        <v>7.3000000000000007</v>
      </c>
      <c r="E56" s="26"/>
      <c r="F56" s="27"/>
      <c r="G56" s="28">
        <f t="shared" si="7"/>
        <v>0</v>
      </c>
      <c r="H56" s="25" t="s">
        <v>85</v>
      </c>
    </row>
    <row r="57" spans="1:8" ht="18.95" customHeight="1" x14ac:dyDescent="0.2">
      <c r="A57" s="3"/>
      <c r="B57" s="21" t="s">
        <v>86</v>
      </c>
      <c r="C57" s="21">
        <v>3.6</v>
      </c>
      <c r="D57" s="48">
        <f t="shared" si="6"/>
        <v>10.9</v>
      </c>
      <c r="E57" s="29">
        <f>E48+D57</f>
        <v>75.800000000000011</v>
      </c>
      <c r="F57" s="27"/>
      <c r="G57" s="28">
        <f t="shared" si="7"/>
        <v>0</v>
      </c>
      <c r="H57" s="25" t="s">
        <v>87</v>
      </c>
    </row>
    <row r="58" spans="1:8" ht="18.95" customHeight="1" x14ac:dyDescent="0.2">
      <c r="A58" s="3"/>
      <c r="B58" s="3"/>
      <c r="C58" s="4"/>
      <c r="D58" s="48"/>
      <c r="E58" s="22"/>
      <c r="F58" s="31"/>
      <c r="G58" s="24"/>
      <c r="H58" s="33"/>
    </row>
    <row r="59" spans="1:8" ht="18.95" customHeight="1" x14ac:dyDescent="0.2">
      <c r="A59" s="21" t="s">
        <v>88</v>
      </c>
      <c r="B59" s="21" t="s">
        <v>89</v>
      </c>
      <c r="C59" s="21">
        <v>0</v>
      </c>
      <c r="D59" s="48">
        <f t="shared" ref="D59:D66" si="8">D58+C59</f>
        <v>0</v>
      </c>
      <c r="E59" s="22"/>
      <c r="F59" s="23"/>
      <c r="G59" s="24"/>
      <c r="H59" s="25" t="s">
        <v>90</v>
      </c>
    </row>
    <row r="60" spans="1:8" ht="18.95" customHeight="1" x14ac:dyDescent="0.2">
      <c r="A60" s="3"/>
      <c r="B60" s="21" t="s">
        <v>91</v>
      </c>
      <c r="C60" s="21">
        <v>2.6</v>
      </c>
      <c r="D60" s="48">
        <f t="shared" si="8"/>
        <v>2.6</v>
      </c>
      <c r="E60" s="26"/>
      <c r="F60" s="27"/>
      <c r="G60" s="28">
        <f t="shared" ref="G60:G66" si="9">IF(F60&gt;"",C60,0)</f>
        <v>0</v>
      </c>
      <c r="H60" s="25" t="s">
        <v>92</v>
      </c>
    </row>
    <row r="61" spans="1:8" ht="18.95" customHeight="1" x14ac:dyDescent="0.2">
      <c r="A61" s="7"/>
      <c r="B61" s="21" t="s">
        <v>93</v>
      </c>
      <c r="C61" s="21">
        <v>1.3</v>
      </c>
      <c r="D61" s="48">
        <f t="shared" si="8"/>
        <v>3.9000000000000004</v>
      </c>
      <c r="E61" s="32"/>
      <c r="F61" s="27"/>
      <c r="G61" s="28">
        <f t="shared" si="9"/>
        <v>0</v>
      </c>
      <c r="H61" s="25" t="s">
        <v>94</v>
      </c>
    </row>
    <row r="62" spans="1:8" ht="18.95" customHeight="1" x14ac:dyDescent="0.2">
      <c r="A62" s="3"/>
      <c r="B62" s="21" t="s">
        <v>95</v>
      </c>
      <c r="C62" s="21">
        <v>1.9</v>
      </c>
      <c r="D62" s="48">
        <f t="shared" si="8"/>
        <v>5.8000000000000007</v>
      </c>
      <c r="E62" s="26"/>
      <c r="F62" s="27"/>
      <c r="G62" s="28">
        <f t="shared" si="9"/>
        <v>0</v>
      </c>
      <c r="H62" s="25" t="s">
        <v>96</v>
      </c>
    </row>
    <row r="63" spans="1:8" ht="18.95" customHeight="1" x14ac:dyDescent="0.2">
      <c r="A63" s="3"/>
      <c r="B63" s="21" t="s">
        <v>97</v>
      </c>
      <c r="C63" s="21">
        <v>1.4</v>
      </c>
      <c r="D63" s="48">
        <f t="shared" si="8"/>
        <v>7.2000000000000011</v>
      </c>
      <c r="E63" s="26"/>
      <c r="F63" s="27"/>
      <c r="G63" s="28">
        <f t="shared" si="9"/>
        <v>0</v>
      </c>
      <c r="H63" s="25" t="s">
        <v>98</v>
      </c>
    </row>
    <row r="64" spans="1:8" ht="18.95" customHeight="1" x14ac:dyDescent="0.2">
      <c r="A64" s="3"/>
      <c r="B64" s="21" t="s">
        <v>99</v>
      </c>
      <c r="C64" s="21">
        <v>0.2</v>
      </c>
      <c r="D64" s="48">
        <f t="shared" si="8"/>
        <v>7.4000000000000012</v>
      </c>
      <c r="E64" s="26"/>
      <c r="F64" s="27"/>
      <c r="G64" s="28">
        <f t="shared" si="9"/>
        <v>0</v>
      </c>
      <c r="H64" s="25" t="s">
        <v>100</v>
      </c>
    </row>
    <row r="65" spans="1:8" ht="18.95" customHeight="1" x14ac:dyDescent="0.2">
      <c r="A65" s="3"/>
      <c r="B65" s="21" t="s">
        <v>101</v>
      </c>
      <c r="C65" s="21">
        <v>2.4</v>
      </c>
      <c r="D65" s="48">
        <f t="shared" si="8"/>
        <v>9.8000000000000007</v>
      </c>
      <c r="E65" s="26"/>
      <c r="F65" s="27"/>
      <c r="G65" s="28">
        <f t="shared" si="9"/>
        <v>0</v>
      </c>
      <c r="H65" s="25" t="s">
        <v>102</v>
      </c>
    </row>
    <row r="66" spans="1:8" ht="18.95" customHeight="1" x14ac:dyDescent="0.2">
      <c r="A66" s="3"/>
      <c r="B66" s="21" t="s">
        <v>103</v>
      </c>
      <c r="C66" s="21">
        <v>1.8</v>
      </c>
      <c r="D66" s="48">
        <f t="shared" si="8"/>
        <v>11.600000000000001</v>
      </c>
      <c r="E66" s="26">
        <f>E57+D66</f>
        <v>87.4</v>
      </c>
      <c r="F66" s="27"/>
      <c r="G66" s="28">
        <f t="shared" si="9"/>
        <v>0</v>
      </c>
      <c r="H66" s="25" t="s">
        <v>104</v>
      </c>
    </row>
    <row r="67" spans="1:8" ht="18.95" customHeight="1" x14ac:dyDescent="0.2">
      <c r="A67" s="3"/>
      <c r="B67" s="3"/>
      <c r="C67" s="4"/>
      <c r="D67" s="48"/>
      <c r="E67" s="22"/>
      <c r="F67" s="31"/>
      <c r="G67" s="24"/>
      <c r="H67" s="33"/>
    </row>
    <row r="68" spans="1:8" ht="18.95" customHeight="1" x14ac:dyDescent="0.2">
      <c r="A68" s="21" t="s">
        <v>105</v>
      </c>
      <c r="B68" s="21" t="s">
        <v>106</v>
      </c>
      <c r="C68" s="21">
        <v>0</v>
      </c>
      <c r="D68" s="48">
        <f t="shared" ref="D68:D75" si="10">D67+C68</f>
        <v>0</v>
      </c>
      <c r="E68" s="22"/>
      <c r="F68" s="23"/>
      <c r="G68" s="24"/>
      <c r="H68" s="25" t="s">
        <v>104</v>
      </c>
    </row>
    <row r="69" spans="1:8" ht="18.95" customHeight="1" x14ac:dyDescent="0.2">
      <c r="A69" s="3"/>
      <c r="B69" s="21" t="s">
        <v>107</v>
      </c>
      <c r="C69" s="21">
        <v>2</v>
      </c>
      <c r="D69" s="48">
        <f t="shared" si="10"/>
        <v>2</v>
      </c>
      <c r="E69" s="26"/>
      <c r="F69" s="27"/>
      <c r="G69" s="28">
        <f t="shared" ref="G69:G75" si="11">IF(F69&gt;"",C69,0)</f>
        <v>0</v>
      </c>
      <c r="H69" s="25" t="s">
        <v>108</v>
      </c>
    </row>
    <row r="70" spans="1:8" ht="18.95" customHeight="1" x14ac:dyDescent="0.2">
      <c r="A70" s="3"/>
      <c r="B70" s="21" t="s">
        <v>109</v>
      </c>
      <c r="C70" s="21">
        <v>2.5</v>
      </c>
      <c r="D70" s="48">
        <f t="shared" si="10"/>
        <v>4.5</v>
      </c>
      <c r="E70" s="26"/>
      <c r="F70" s="27"/>
      <c r="G70" s="28">
        <f t="shared" si="11"/>
        <v>0</v>
      </c>
      <c r="H70" s="25" t="s">
        <v>110</v>
      </c>
    </row>
    <row r="71" spans="1:8" ht="18.95" customHeight="1" x14ac:dyDescent="0.2">
      <c r="A71" s="3"/>
      <c r="B71" s="21" t="s">
        <v>111</v>
      </c>
      <c r="C71" s="21">
        <v>2.2000000000000002</v>
      </c>
      <c r="D71" s="48">
        <f t="shared" si="10"/>
        <v>6.7</v>
      </c>
      <c r="E71" s="26"/>
      <c r="F71" s="27"/>
      <c r="G71" s="28">
        <f t="shared" si="11"/>
        <v>0</v>
      </c>
      <c r="H71" s="25" t="s">
        <v>112</v>
      </c>
    </row>
    <row r="72" spans="1:8" ht="18.95" customHeight="1" x14ac:dyDescent="0.2">
      <c r="A72" s="3"/>
      <c r="B72" s="21" t="s">
        <v>113</v>
      </c>
      <c r="C72" s="21">
        <v>2.1</v>
      </c>
      <c r="D72" s="48">
        <f t="shared" si="10"/>
        <v>8.8000000000000007</v>
      </c>
      <c r="E72" s="26"/>
      <c r="F72" s="27"/>
      <c r="G72" s="28">
        <f t="shared" si="11"/>
        <v>0</v>
      </c>
      <c r="H72" s="25" t="s">
        <v>114</v>
      </c>
    </row>
    <row r="73" spans="1:8" ht="18.95" customHeight="1" x14ac:dyDescent="0.2">
      <c r="A73" s="3"/>
      <c r="B73" s="21" t="s">
        <v>115</v>
      </c>
      <c r="C73" s="21">
        <v>4.7</v>
      </c>
      <c r="D73" s="48">
        <f t="shared" si="10"/>
        <v>13.5</v>
      </c>
      <c r="E73" s="26"/>
      <c r="F73" s="27"/>
      <c r="G73" s="28">
        <f t="shared" si="11"/>
        <v>0</v>
      </c>
      <c r="H73" s="25" t="s">
        <v>116</v>
      </c>
    </row>
    <row r="74" spans="1:8" ht="18.95" customHeight="1" x14ac:dyDescent="0.2">
      <c r="A74" s="7"/>
      <c r="B74" s="21" t="s">
        <v>117</v>
      </c>
      <c r="C74" s="21">
        <v>2</v>
      </c>
      <c r="D74" s="48">
        <f t="shared" si="10"/>
        <v>15.5</v>
      </c>
      <c r="E74" s="32"/>
      <c r="F74" s="27"/>
      <c r="G74" s="28">
        <f t="shared" si="11"/>
        <v>0</v>
      </c>
      <c r="H74" s="25" t="s">
        <v>118</v>
      </c>
    </row>
    <row r="75" spans="1:8" ht="18.95" customHeight="1" x14ac:dyDescent="0.2">
      <c r="A75" s="3"/>
      <c r="B75" s="21" t="s">
        <v>119</v>
      </c>
      <c r="C75" s="21">
        <v>2.6</v>
      </c>
      <c r="D75" s="48">
        <f t="shared" si="10"/>
        <v>18.100000000000001</v>
      </c>
      <c r="E75" s="26">
        <f>E66+D75</f>
        <v>105.5</v>
      </c>
      <c r="F75" s="27"/>
      <c r="G75" s="28">
        <f t="shared" si="11"/>
        <v>0</v>
      </c>
      <c r="H75" s="25" t="s">
        <v>120</v>
      </c>
    </row>
    <row r="76" spans="1:8" ht="18.95" customHeight="1" x14ac:dyDescent="0.2">
      <c r="A76" s="3"/>
      <c r="B76" s="3"/>
      <c r="C76" s="4"/>
      <c r="D76" s="48"/>
      <c r="E76" s="22"/>
      <c r="F76" s="31"/>
      <c r="G76" s="24"/>
      <c r="H76" s="33"/>
    </row>
    <row r="77" spans="1:8" ht="18.95" customHeight="1" x14ac:dyDescent="0.2">
      <c r="A77" s="21" t="s">
        <v>121</v>
      </c>
      <c r="B77" s="21" t="s">
        <v>122</v>
      </c>
      <c r="C77" s="21">
        <v>0</v>
      </c>
      <c r="D77" s="48">
        <f t="shared" ref="D77:D86" si="12">D76+C77</f>
        <v>0</v>
      </c>
      <c r="E77" s="22"/>
      <c r="F77" s="23"/>
      <c r="G77" s="24"/>
      <c r="H77" s="25" t="s">
        <v>120</v>
      </c>
    </row>
    <row r="78" spans="1:8" ht="18.95" customHeight="1" x14ac:dyDescent="0.2">
      <c r="A78" s="3"/>
      <c r="B78" s="21" t="s">
        <v>123</v>
      </c>
      <c r="C78" s="21">
        <v>1.2</v>
      </c>
      <c r="D78" s="48">
        <f t="shared" si="12"/>
        <v>1.2</v>
      </c>
      <c r="E78" s="26"/>
      <c r="F78" s="27"/>
      <c r="G78" s="28">
        <f t="shared" ref="G78:G86" si="13">IF(F78&gt;"",C78,0)</f>
        <v>0</v>
      </c>
      <c r="H78" s="25" t="s">
        <v>124</v>
      </c>
    </row>
    <row r="79" spans="1:8" ht="18.95" customHeight="1" x14ac:dyDescent="0.2">
      <c r="A79" s="3"/>
      <c r="B79" s="21" t="s">
        <v>125</v>
      </c>
      <c r="C79" s="21">
        <v>0.3</v>
      </c>
      <c r="D79" s="48">
        <f t="shared" si="12"/>
        <v>1.5</v>
      </c>
      <c r="E79" s="26"/>
      <c r="F79" s="27"/>
      <c r="G79" s="28">
        <f t="shared" si="13"/>
        <v>0</v>
      </c>
      <c r="H79" s="25" t="s">
        <v>126</v>
      </c>
    </row>
    <row r="80" spans="1:8" ht="18.95" customHeight="1" x14ac:dyDescent="0.2">
      <c r="A80" s="3"/>
      <c r="B80" s="21" t="s">
        <v>127</v>
      </c>
      <c r="C80" s="21">
        <v>2.8</v>
      </c>
      <c r="D80" s="48">
        <f t="shared" si="12"/>
        <v>4.3</v>
      </c>
      <c r="E80" s="26"/>
      <c r="F80" s="27"/>
      <c r="G80" s="28">
        <f t="shared" si="13"/>
        <v>0</v>
      </c>
      <c r="H80" s="25" t="s">
        <v>128</v>
      </c>
    </row>
    <row r="81" spans="1:8" ht="18.95" customHeight="1" x14ac:dyDescent="0.2">
      <c r="A81" s="3"/>
      <c r="B81" s="21" t="s">
        <v>129</v>
      </c>
      <c r="C81" s="21">
        <v>1.5</v>
      </c>
      <c r="D81" s="48">
        <f t="shared" si="12"/>
        <v>5.8</v>
      </c>
      <c r="E81" s="26"/>
      <c r="F81" s="27"/>
      <c r="G81" s="28">
        <f t="shared" si="13"/>
        <v>0</v>
      </c>
      <c r="H81" s="25" t="s">
        <v>130</v>
      </c>
    </row>
    <row r="82" spans="1:8" ht="18.95" customHeight="1" x14ac:dyDescent="0.2">
      <c r="A82" s="3"/>
      <c r="B82" s="21" t="s">
        <v>131</v>
      </c>
      <c r="C82" s="21">
        <v>2.1</v>
      </c>
      <c r="D82" s="48">
        <f t="shared" si="12"/>
        <v>7.9</v>
      </c>
      <c r="E82" s="26"/>
      <c r="F82" s="27"/>
      <c r="G82" s="28">
        <f t="shared" si="13"/>
        <v>0</v>
      </c>
      <c r="H82" s="25" t="s">
        <v>132</v>
      </c>
    </row>
    <row r="83" spans="1:8" ht="18.95" customHeight="1" x14ac:dyDescent="0.2">
      <c r="A83" s="3"/>
      <c r="B83" s="21" t="s">
        <v>133</v>
      </c>
      <c r="C83" s="21">
        <v>3.1</v>
      </c>
      <c r="D83" s="48">
        <f t="shared" si="12"/>
        <v>11</v>
      </c>
      <c r="E83" s="26"/>
      <c r="F83" s="27"/>
      <c r="G83" s="28">
        <f t="shared" si="13"/>
        <v>0</v>
      </c>
      <c r="H83" s="25" t="s">
        <v>134</v>
      </c>
    </row>
    <row r="84" spans="1:8" ht="18.95" customHeight="1" x14ac:dyDescent="0.2">
      <c r="A84" s="3"/>
      <c r="B84" s="21" t="s">
        <v>135</v>
      </c>
      <c r="C84" s="21">
        <v>0.7</v>
      </c>
      <c r="D84" s="48">
        <f t="shared" si="12"/>
        <v>11.7</v>
      </c>
      <c r="E84" s="26"/>
      <c r="F84" s="27"/>
      <c r="G84" s="28">
        <f t="shared" si="13"/>
        <v>0</v>
      </c>
      <c r="H84" s="25" t="s">
        <v>136</v>
      </c>
    </row>
    <row r="85" spans="1:8" ht="18.95" customHeight="1" x14ac:dyDescent="0.2">
      <c r="A85" s="3"/>
      <c r="B85" s="21" t="s">
        <v>137</v>
      </c>
      <c r="C85" s="21">
        <v>2</v>
      </c>
      <c r="D85" s="48">
        <f t="shared" si="12"/>
        <v>13.7</v>
      </c>
      <c r="E85" s="26"/>
      <c r="F85" s="27"/>
      <c r="G85" s="28">
        <f t="shared" si="13"/>
        <v>0</v>
      </c>
      <c r="H85" s="25" t="s">
        <v>138</v>
      </c>
    </row>
    <row r="86" spans="1:8" ht="18.95" customHeight="1" x14ac:dyDescent="0.2">
      <c r="A86" s="7"/>
      <c r="B86" s="21" t="s">
        <v>139</v>
      </c>
      <c r="C86" s="21">
        <v>2.2999999999999998</v>
      </c>
      <c r="D86" s="48">
        <f t="shared" si="12"/>
        <v>16</v>
      </c>
      <c r="E86" s="26">
        <f>E75+D86</f>
        <v>121.5</v>
      </c>
      <c r="F86" s="27"/>
      <c r="G86" s="28">
        <f t="shared" si="13"/>
        <v>0</v>
      </c>
      <c r="H86" s="25" t="s">
        <v>140</v>
      </c>
    </row>
    <row r="87" spans="1:8" ht="18.95" customHeight="1" x14ac:dyDescent="0.2">
      <c r="A87" s="3"/>
      <c r="B87" s="3"/>
      <c r="C87" s="4"/>
      <c r="D87" s="48"/>
      <c r="E87" s="22"/>
      <c r="F87" s="31"/>
      <c r="G87" s="24"/>
      <c r="H87" s="33"/>
    </row>
    <row r="88" spans="1:8" ht="18.95" customHeight="1" x14ac:dyDescent="0.2">
      <c r="A88" s="21" t="s">
        <v>141</v>
      </c>
      <c r="B88" s="21" t="s">
        <v>142</v>
      </c>
      <c r="C88" s="21">
        <v>0</v>
      </c>
      <c r="D88" s="48">
        <f t="shared" ref="D88:D95" si="14">D87+C88</f>
        <v>0</v>
      </c>
      <c r="E88" s="22"/>
      <c r="F88" s="23"/>
      <c r="G88" s="24"/>
      <c r="H88" s="25" t="s">
        <v>140</v>
      </c>
    </row>
    <row r="89" spans="1:8" ht="18.95" customHeight="1" x14ac:dyDescent="0.2">
      <c r="A89" s="3"/>
      <c r="B89" s="21" t="s">
        <v>143</v>
      </c>
      <c r="C89" s="21">
        <v>2.5</v>
      </c>
      <c r="D89" s="48">
        <f t="shared" si="14"/>
        <v>2.5</v>
      </c>
      <c r="E89" s="26"/>
      <c r="F89" s="27"/>
      <c r="G89" s="28">
        <f t="shared" ref="G89:G95" si="15">IF(F89&gt;"",C89,0)</f>
        <v>0</v>
      </c>
      <c r="H89" s="25" t="s">
        <v>144</v>
      </c>
    </row>
    <row r="90" spans="1:8" ht="18.95" customHeight="1" x14ac:dyDescent="0.2">
      <c r="A90" s="3"/>
      <c r="B90" s="21" t="s">
        <v>145</v>
      </c>
      <c r="C90" s="21">
        <v>3.1</v>
      </c>
      <c r="D90" s="48">
        <f t="shared" si="14"/>
        <v>5.6</v>
      </c>
      <c r="E90" s="26"/>
      <c r="F90" s="27"/>
      <c r="G90" s="28">
        <f t="shared" si="15"/>
        <v>0</v>
      </c>
      <c r="H90" s="25" t="s">
        <v>146</v>
      </c>
    </row>
    <row r="91" spans="1:8" ht="18.95" customHeight="1" x14ac:dyDescent="0.2">
      <c r="A91" s="3"/>
      <c r="B91" s="21" t="s">
        <v>147</v>
      </c>
      <c r="C91" s="21">
        <v>2</v>
      </c>
      <c r="D91" s="48">
        <f t="shared" si="14"/>
        <v>7.6</v>
      </c>
      <c r="E91" s="26"/>
      <c r="F91" s="27"/>
      <c r="G91" s="28">
        <f t="shared" si="15"/>
        <v>0</v>
      </c>
      <c r="H91" s="25" t="s">
        <v>148</v>
      </c>
    </row>
    <row r="92" spans="1:8" ht="18.95" customHeight="1" x14ac:dyDescent="0.2">
      <c r="A92" s="3"/>
      <c r="B92" s="21" t="s">
        <v>149</v>
      </c>
      <c r="C92" s="21">
        <v>1.6</v>
      </c>
      <c r="D92" s="48">
        <f t="shared" si="14"/>
        <v>9.1999999999999993</v>
      </c>
      <c r="E92" s="26"/>
      <c r="F92" s="27"/>
      <c r="G92" s="28">
        <f t="shared" si="15"/>
        <v>0</v>
      </c>
      <c r="H92" s="25" t="s">
        <v>150</v>
      </c>
    </row>
    <row r="93" spans="1:8" ht="18.95" customHeight="1" x14ac:dyDescent="0.2">
      <c r="A93" s="3"/>
      <c r="B93" s="21" t="s">
        <v>151</v>
      </c>
      <c r="C93" s="21">
        <v>1.6</v>
      </c>
      <c r="D93" s="48">
        <f t="shared" si="14"/>
        <v>10.799999999999999</v>
      </c>
      <c r="E93" s="26"/>
      <c r="F93" s="27"/>
      <c r="G93" s="28">
        <f t="shared" si="15"/>
        <v>0</v>
      </c>
      <c r="H93" s="25" t="s">
        <v>152</v>
      </c>
    </row>
    <row r="94" spans="1:8" ht="18.95" customHeight="1" x14ac:dyDescent="0.2">
      <c r="A94" s="7"/>
      <c r="B94" s="21" t="s">
        <v>153</v>
      </c>
      <c r="C94" s="21">
        <v>2.5</v>
      </c>
      <c r="D94" s="48">
        <f t="shared" si="14"/>
        <v>13.299999999999999</v>
      </c>
      <c r="E94" s="32"/>
      <c r="F94" s="27"/>
      <c r="G94" s="28">
        <f t="shared" si="15"/>
        <v>0</v>
      </c>
      <c r="H94" s="25" t="s">
        <v>154</v>
      </c>
    </row>
    <row r="95" spans="1:8" ht="18.95" customHeight="1" x14ac:dyDescent="0.2">
      <c r="A95" s="3"/>
      <c r="B95" s="21" t="s">
        <v>155</v>
      </c>
      <c r="C95" s="21">
        <v>1.7</v>
      </c>
      <c r="D95" s="48">
        <f t="shared" si="14"/>
        <v>14.999999999999998</v>
      </c>
      <c r="E95" s="26">
        <f>E86+D95</f>
        <v>136.5</v>
      </c>
      <c r="F95" s="27"/>
      <c r="G95" s="28">
        <f t="shared" si="15"/>
        <v>0</v>
      </c>
      <c r="H95" s="25" t="s">
        <v>156</v>
      </c>
    </row>
    <row r="96" spans="1:8" ht="18.95" customHeight="1" x14ac:dyDescent="0.2">
      <c r="A96" s="3"/>
      <c r="B96" s="3"/>
      <c r="C96" s="4"/>
      <c r="D96" s="48"/>
      <c r="E96" s="22"/>
      <c r="F96" s="31"/>
      <c r="G96" s="24"/>
      <c r="H96" s="33"/>
    </row>
    <row r="97" spans="1:8" ht="18.95" customHeight="1" x14ac:dyDescent="0.2">
      <c r="A97" s="21" t="s">
        <v>157</v>
      </c>
      <c r="B97" s="21" t="s">
        <v>158</v>
      </c>
      <c r="C97" s="21">
        <v>0</v>
      </c>
      <c r="D97" s="48">
        <f t="shared" ref="D97:D102" si="16">D96+C97</f>
        <v>0</v>
      </c>
      <c r="E97" s="22"/>
      <c r="F97" s="23"/>
      <c r="G97" s="24"/>
      <c r="H97" s="25" t="s">
        <v>156</v>
      </c>
    </row>
    <row r="98" spans="1:8" ht="18.95" customHeight="1" x14ac:dyDescent="0.2">
      <c r="A98" s="3"/>
      <c r="B98" s="21" t="s">
        <v>159</v>
      </c>
      <c r="C98" s="21">
        <v>1.4</v>
      </c>
      <c r="D98" s="48">
        <f t="shared" si="16"/>
        <v>1.4</v>
      </c>
      <c r="E98" s="26"/>
      <c r="F98" s="27"/>
      <c r="G98" s="28">
        <f>IF(F98&gt;"",C98,0)</f>
        <v>0</v>
      </c>
      <c r="H98" s="25" t="s">
        <v>160</v>
      </c>
    </row>
    <row r="99" spans="1:8" ht="18.95" customHeight="1" x14ac:dyDescent="0.2">
      <c r="A99" s="3"/>
      <c r="B99" s="21" t="s">
        <v>161</v>
      </c>
      <c r="C99" s="21">
        <v>2.1</v>
      </c>
      <c r="D99" s="48">
        <f t="shared" si="16"/>
        <v>3.5</v>
      </c>
      <c r="E99" s="26"/>
      <c r="F99" s="27"/>
      <c r="G99" s="28">
        <f>IF(F99&gt;"",C99,0)</f>
        <v>0</v>
      </c>
      <c r="H99" s="25" t="s">
        <v>162</v>
      </c>
    </row>
    <row r="100" spans="1:8" ht="18.95" customHeight="1" x14ac:dyDescent="0.2">
      <c r="A100" s="3"/>
      <c r="B100" s="21" t="s">
        <v>163</v>
      </c>
      <c r="C100" s="21">
        <v>2.4</v>
      </c>
      <c r="D100" s="48">
        <f t="shared" si="16"/>
        <v>5.9</v>
      </c>
      <c r="E100" s="26"/>
      <c r="F100" s="27"/>
      <c r="G100" s="28">
        <f>IF(F100&gt;"",C100,0)</f>
        <v>0</v>
      </c>
      <c r="H100" s="25" t="s">
        <v>164</v>
      </c>
    </row>
    <row r="101" spans="1:8" ht="18.95" customHeight="1" x14ac:dyDescent="0.2">
      <c r="A101" s="7"/>
      <c r="B101" s="21" t="s">
        <v>165</v>
      </c>
      <c r="C101" s="21">
        <v>0.9</v>
      </c>
      <c r="D101" s="48">
        <f t="shared" si="16"/>
        <v>6.8000000000000007</v>
      </c>
      <c r="E101" s="32"/>
      <c r="F101" s="27"/>
      <c r="G101" s="28">
        <f>IF(F101&gt;"",C101,0)</f>
        <v>0</v>
      </c>
      <c r="H101" s="25" t="s">
        <v>166</v>
      </c>
    </row>
    <row r="102" spans="1:8" ht="18.95" customHeight="1" x14ac:dyDescent="0.2">
      <c r="A102" s="3"/>
      <c r="B102" s="21" t="s">
        <v>167</v>
      </c>
      <c r="C102" s="21">
        <v>0.8</v>
      </c>
      <c r="D102" s="48">
        <f t="shared" si="16"/>
        <v>7.6000000000000005</v>
      </c>
      <c r="E102" s="26">
        <f>E95+D102</f>
        <v>144.1</v>
      </c>
      <c r="F102" s="27"/>
      <c r="G102" s="28">
        <f>IF(F102&gt;"",C102,0)</f>
        <v>0</v>
      </c>
      <c r="H102" s="25" t="s">
        <v>168</v>
      </c>
    </row>
    <row r="103" spans="1:8" ht="18.95" customHeight="1" x14ac:dyDescent="0.2">
      <c r="A103" s="3"/>
      <c r="B103" s="3"/>
      <c r="C103" s="4"/>
      <c r="D103" s="48"/>
      <c r="E103" s="22"/>
      <c r="F103" s="31"/>
      <c r="G103" s="24"/>
      <c r="H103" s="33"/>
    </row>
    <row r="104" spans="1:8" ht="18.95" customHeight="1" x14ac:dyDescent="0.2">
      <c r="A104" s="21" t="s">
        <v>169</v>
      </c>
      <c r="B104" s="21" t="s">
        <v>167</v>
      </c>
      <c r="C104" s="21">
        <v>0</v>
      </c>
      <c r="D104" s="48">
        <f t="shared" ref="D104:D109" si="17">D103+C104</f>
        <v>0</v>
      </c>
      <c r="E104" s="22"/>
      <c r="F104" s="23"/>
      <c r="G104" s="24"/>
      <c r="H104" s="25" t="s">
        <v>170</v>
      </c>
    </row>
    <row r="105" spans="1:8" ht="18.95" customHeight="1" x14ac:dyDescent="0.2">
      <c r="A105" s="3"/>
      <c r="B105" s="21" t="s">
        <v>171</v>
      </c>
      <c r="C105" s="21">
        <v>1.4</v>
      </c>
      <c r="D105" s="48">
        <f t="shared" si="17"/>
        <v>1.4</v>
      </c>
      <c r="E105" s="26"/>
      <c r="F105" s="27"/>
      <c r="G105" s="28">
        <f>IF(F105&gt;"",C105,0)</f>
        <v>0</v>
      </c>
      <c r="H105" s="25" t="s">
        <v>172</v>
      </c>
    </row>
    <row r="106" spans="1:8" ht="18.95" customHeight="1" x14ac:dyDescent="0.2">
      <c r="A106" s="3"/>
      <c r="B106" s="21" t="s">
        <v>173</v>
      </c>
      <c r="C106" s="21">
        <v>4</v>
      </c>
      <c r="D106" s="48">
        <f t="shared" si="17"/>
        <v>5.4</v>
      </c>
      <c r="E106" s="26"/>
      <c r="F106" s="27"/>
      <c r="G106" s="28">
        <f>IF(F106&gt;"",C106,0)</f>
        <v>0</v>
      </c>
      <c r="H106" s="25" t="s">
        <v>174</v>
      </c>
    </row>
    <row r="107" spans="1:8" ht="18.95" customHeight="1" x14ac:dyDescent="0.2">
      <c r="A107" s="3"/>
      <c r="B107" s="21" t="s">
        <v>175</v>
      </c>
      <c r="C107" s="21">
        <v>1.2</v>
      </c>
      <c r="D107" s="48">
        <f t="shared" si="17"/>
        <v>6.6000000000000005</v>
      </c>
      <c r="E107" s="26"/>
      <c r="F107" s="27"/>
      <c r="G107" s="28">
        <f>IF(F107&gt;"",C107,0)</f>
        <v>0</v>
      </c>
      <c r="H107" s="25" t="s">
        <v>176</v>
      </c>
    </row>
    <row r="108" spans="1:8" ht="18.95" customHeight="1" x14ac:dyDescent="0.2">
      <c r="A108" s="3"/>
      <c r="B108" s="21" t="s">
        <v>177</v>
      </c>
      <c r="C108" s="21">
        <v>1.7</v>
      </c>
      <c r="D108" s="48">
        <f t="shared" si="17"/>
        <v>8.3000000000000007</v>
      </c>
      <c r="E108" s="26"/>
      <c r="F108" s="27"/>
      <c r="G108" s="28">
        <f>IF(F108&gt;"",C108,0)</f>
        <v>0</v>
      </c>
      <c r="H108" s="25" t="s">
        <v>178</v>
      </c>
    </row>
    <row r="109" spans="1:8" ht="18.95" customHeight="1" x14ac:dyDescent="0.2">
      <c r="A109" s="3"/>
      <c r="B109" s="21" t="s">
        <v>179</v>
      </c>
      <c r="C109" s="21">
        <v>2.1</v>
      </c>
      <c r="D109" s="48">
        <f t="shared" si="17"/>
        <v>10.4</v>
      </c>
      <c r="E109" s="26">
        <f>E102+D109</f>
        <v>154.5</v>
      </c>
      <c r="F109" s="27"/>
      <c r="G109" s="28">
        <f>IF(F109&gt;"",C109,0)</f>
        <v>0</v>
      </c>
      <c r="H109" s="25" t="s">
        <v>180</v>
      </c>
    </row>
    <row r="110" spans="1:8" ht="18.95" customHeight="1" x14ac:dyDescent="0.2">
      <c r="A110" s="3"/>
      <c r="B110" s="7"/>
      <c r="C110" s="4"/>
      <c r="D110" s="48"/>
      <c r="E110" s="22"/>
      <c r="F110" s="31"/>
      <c r="G110" s="24"/>
      <c r="H110" s="33"/>
    </row>
    <row r="111" spans="1:8" ht="18.95" customHeight="1" x14ac:dyDescent="0.2">
      <c r="A111" s="21" t="s">
        <v>181</v>
      </c>
      <c r="B111" s="21" t="s">
        <v>179</v>
      </c>
      <c r="C111" s="21">
        <v>0</v>
      </c>
      <c r="D111" s="48">
        <f t="shared" ref="D111:D117" si="18">D110+C111</f>
        <v>0</v>
      </c>
      <c r="E111" s="22"/>
      <c r="F111" s="23"/>
      <c r="G111" s="24"/>
      <c r="H111" s="25" t="s">
        <v>180</v>
      </c>
    </row>
    <row r="112" spans="1:8" ht="18.95" customHeight="1" x14ac:dyDescent="0.2">
      <c r="A112" s="3"/>
      <c r="B112" s="21" t="s">
        <v>182</v>
      </c>
      <c r="C112" s="21">
        <v>2</v>
      </c>
      <c r="D112" s="48">
        <f t="shared" si="18"/>
        <v>2</v>
      </c>
      <c r="E112" s="26"/>
      <c r="F112" s="27"/>
      <c r="G112" s="28">
        <f t="shared" ref="G112:G117" si="19">IF(F112&gt;"",C112,0)</f>
        <v>0</v>
      </c>
      <c r="H112" s="25" t="s">
        <v>183</v>
      </c>
    </row>
    <row r="113" spans="1:8" ht="18.95" customHeight="1" x14ac:dyDescent="0.2">
      <c r="A113" s="3"/>
      <c r="B113" s="21" t="s">
        <v>184</v>
      </c>
      <c r="C113" s="21">
        <v>1.3</v>
      </c>
      <c r="D113" s="48">
        <f t="shared" si="18"/>
        <v>3.3</v>
      </c>
      <c r="E113" s="26"/>
      <c r="F113" s="27"/>
      <c r="G113" s="28">
        <f t="shared" si="19"/>
        <v>0</v>
      </c>
      <c r="H113" s="25" t="s">
        <v>185</v>
      </c>
    </row>
    <row r="114" spans="1:8" ht="18.95" customHeight="1" x14ac:dyDescent="0.2">
      <c r="A114" s="3"/>
      <c r="B114" s="21" t="s">
        <v>186</v>
      </c>
      <c r="C114" s="21">
        <v>1.6</v>
      </c>
      <c r="D114" s="48">
        <f t="shared" si="18"/>
        <v>4.9000000000000004</v>
      </c>
      <c r="E114" s="26"/>
      <c r="F114" s="27"/>
      <c r="G114" s="28">
        <f t="shared" si="19"/>
        <v>0</v>
      </c>
      <c r="H114" s="25" t="s">
        <v>187</v>
      </c>
    </row>
    <row r="115" spans="1:8" ht="18.95" customHeight="1" x14ac:dyDescent="0.2">
      <c r="A115" s="3"/>
      <c r="B115" s="21" t="s">
        <v>188</v>
      </c>
      <c r="C115" s="21">
        <v>0.9</v>
      </c>
      <c r="D115" s="48">
        <f t="shared" si="18"/>
        <v>5.8000000000000007</v>
      </c>
      <c r="E115" s="26"/>
      <c r="F115" s="27"/>
      <c r="G115" s="28">
        <f t="shared" si="19"/>
        <v>0</v>
      </c>
      <c r="H115" s="25" t="s">
        <v>189</v>
      </c>
    </row>
    <row r="116" spans="1:8" ht="18.95" customHeight="1" x14ac:dyDescent="0.2">
      <c r="A116" s="3"/>
      <c r="B116" s="21" t="s">
        <v>190</v>
      </c>
      <c r="C116" s="21">
        <v>2.4</v>
      </c>
      <c r="D116" s="48">
        <f t="shared" si="18"/>
        <v>8.2000000000000011</v>
      </c>
      <c r="E116" s="26"/>
      <c r="F116" s="27"/>
      <c r="G116" s="28">
        <f t="shared" si="19"/>
        <v>0</v>
      </c>
      <c r="H116" s="25" t="s">
        <v>191</v>
      </c>
    </row>
    <row r="117" spans="1:8" ht="18.95" customHeight="1" x14ac:dyDescent="0.2">
      <c r="A117" s="3"/>
      <c r="B117" s="21" t="s">
        <v>192</v>
      </c>
      <c r="C117" s="21">
        <v>3.7</v>
      </c>
      <c r="D117" s="48">
        <f t="shared" si="18"/>
        <v>11.900000000000002</v>
      </c>
      <c r="E117" s="26">
        <f>E109+D117</f>
        <v>166.4</v>
      </c>
      <c r="F117" s="27"/>
      <c r="G117" s="28">
        <f t="shared" si="19"/>
        <v>0</v>
      </c>
      <c r="H117" s="25" t="s">
        <v>193</v>
      </c>
    </row>
    <row r="118" spans="1:8" ht="18.95" customHeight="1" x14ac:dyDescent="0.2">
      <c r="A118" s="3"/>
      <c r="B118" s="3"/>
      <c r="C118" s="4"/>
      <c r="D118" s="48"/>
      <c r="E118" s="22"/>
      <c r="F118" s="31"/>
      <c r="G118" s="24"/>
      <c r="H118" s="33"/>
    </row>
    <row r="119" spans="1:8" ht="18.95" customHeight="1" x14ac:dyDescent="0.2">
      <c r="A119" s="21" t="s">
        <v>194</v>
      </c>
      <c r="B119" s="21" t="s">
        <v>195</v>
      </c>
      <c r="C119" s="21">
        <v>0</v>
      </c>
      <c r="D119" s="48">
        <f t="shared" ref="D119:D128" si="20">D118+C119</f>
        <v>0</v>
      </c>
      <c r="E119" s="22"/>
      <c r="F119" s="23"/>
      <c r="G119" s="24"/>
      <c r="H119" s="25" t="s">
        <v>193</v>
      </c>
    </row>
    <row r="120" spans="1:8" ht="18.95" customHeight="1" x14ac:dyDescent="0.2">
      <c r="A120" s="3"/>
      <c r="B120" s="21" t="s">
        <v>196</v>
      </c>
      <c r="C120" s="21">
        <v>3.7</v>
      </c>
      <c r="D120" s="48">
        <f t="shared" si="20"/>
        <v>3.7</v>
      </c>
      <c r="E120" s="26"/>
      <c r="F120" s="27"/>
      <c r="G120" s="28">
        <f t="shared" ref="G120:G128" si="21">IF(F120&gt;"",C120,0)</f>
        <v>0</v>
      </c>
      <c r="H120" s="25" t="s">
        <v>197</v>
      </c>
    </row>
    <row r="121" spans="1:8" ht="18.95" customHeight="1" x14ac:dyDescent="0.2">
      <c r="A121" s="3"/>
      <c r="B121" s="21" t="s">
        <v>198</v>
      </c>
      <c r="C121" s="21">
        <v>1.4</v>
      </c>
      <c r="D121" s="48">
        <f t="shared" si="20"/>
        <v>5.0999999999999996</v>
      </c>
      <c r="E121" s="26"/>
      <c r="F121" s="27"/>
      <c r="G121" s="28">
        <f t="shared" si="21"/>
        <v>0</v>
      </c>
      <c r="H121" s="25" t="s">
        <v>199</v>
      </c>
    </row>
    <row r="122" spans="1:8" ht="18.95" customHeight="1" x14ac:dyDescent="0.2">
      <c r="A122" s="3"/>
      <c r="B122" s="21" t="s">
        <v>200</v>
      </c>
      <c r="C122" s="21">
        <v>1.2</v>
      </c>
      <c r="D122" s="48">
        <f t="shared" si="20"/>
        <v>6.3</v>
      </c>
      <c r="E122" s="26"/>
      <c r="F122" s="27"/>
      <c r="G122" s="28">
        <f t="shared" si="21"/>
        <v>0</v>
      </c>
      <c r="H122" s="25" t="s">
        <v>201</v>
      </c>
    </row>
    <row r="123" spans="1:8" ht="18.95" customHeight="1" x14ac:dyDescent="0.2">
      <c r="A123" s="3"/>
      <c r="B123" s="21" t="s">
        <v>202</v>
      </c>
      <c r="C123" s="21">
        <v>2.7</v>
      </c>
      <c r="D123" s="48">
        <f t="shared" si="20"/>
        <v>9</v>
      </c>
      <c r="E123" s="26"/>
      <c r="F123" s="27"/>
      <c r="G123" s="28">
        <f t="shared" si="21"/>
        <v>0</v>
      </c>
      <c r="H123" s="25" t="s">
        <v>203</v>
      </c>
    </row>
    <row r="124" spans="1:8" ht="18.95" customHeight="1" x14ac:dyDescent="0.2">
      <c r="A124" s="3"/>
      <c r="B124" s="21" t="s">
        <v>204</v>
      </c>
      <c r="C124" s="21">
        <v>2.8</v>
      </c>
      <c r="D124" s="48">
        <f t="shared" si="20"/>
        <v>11.8</v>
      </c>
      <c r="E124" s="26"/>
      <c r="F124" s="27"/>
      <c r="G124" s="28">
        <f t="shared" si="21"/>
        <v>0</v>
      </c>
      <c r="H124" s="25" t="s">
        <v>205</v>
      </c>
    </row>
    <row r="125" spans="1:8" ht="18.95" customHeight="1" x14ac:dyDescent="0.2">
      <c r="A125" s="3"/>
      <c r="B125" s="21" t="s">
        <v>206</v>
      </c>
      <c r="C125" s="21">
        <v>2.2000000000000002</v>
      </c>
      <c r="D125" s="48">
        <f t="shared" si="20"/>
        <v>14</v>
      </c>
      <c r="E125" s="26"/>
      <c r="F125" s="27"/>
      <c r="G125" s="28">
        <f t="shared" si="21"/>
        <v>0</v>
      </c>
      <c r="H125" s="25" t="s">
        <v>207</v>
      </c>
    </row>
    <row r="126" spans="1:8" ht="18.95" customHeight="1" x14ac:dyDescent="0.2">
      <c r="A126" s="3"/>
      <c r="B126" s="21" t="s">
        <v>208</v>
      </c>
      <c r="C126" s="21">
        <v>1.5</v>
      </c>
      <c r="D126" s="48">
        <f t="shared" si="20"/>
        <v>15.5</v>
      </c>
      <c r="E126" s="26"/>
      <c r="F126" s="27"/>
      <c r="G126" s="28">
        <f t="shared" si="21"/>
        <v>0</v>
      </c>
      <c r="H126" s="25" t="s">
        <v>209</v>
      </c>
    </row>
    <row r="127" spans="1:8" ht="18.95" customHeight="1" x14ac:dyDescent="0.2">
      <c r="A127" s="7"/>
      <c r="B127" s="21" t="s">
        <v>210</v>
      </c>
      <c r="C127" s="21">
        <v>2.9</v>
      </c>
      <c r="D127" s="48">
        <f t="shared" si="20"/>
        <v>18.399999999999999</v>
      </c>
      <c r="E127" s="32"/>
      <c r="F127" s="27"/>
      <c r="G127" s="28">
        <f t="shared" si="21"/>
        <v>0</v>
      </c>
      <c r="H127" s="25" t="s">
        <v>211</v>
      </c>
    </row>
    <row r="128" spans="1:8" ht="18.95" customHeight="1" x14ac:dyDescent="0.25">
      <c r="A128" s="3"/>
      <c r="B128" s="21" t="s">
        <v>212</v>
      </c>
      <c r="C128" s="21">
        <v>0.4</v>
      </c>
      <c r="D128" s="48">
        <f t="shared" si="20"/>
        <v>18.799999999999997</v>
      </c>
      <c r="E128" s="34">
        <f>E117+D128</f>
        <v>185.2</v>
      </c>
      <c r="F128" s="27"/>
      <c r="G128" s="28">
        <f t="shared" si="21"/>
        <v>0</v>
      </c>
      <c r="H128" s="25" t="s">
        <v>213</v>
      </c>
    </row>
    <row r="129" spans="1:8" ht="18.95" customHeight="1" x14ac:dyDescent="0.2">
      <c r="A129" s="3"/>
      <c r="B129" s="3"/>
      <c r="C129" s="4"/>
      <c r="D129" s="48"/>
      <c r="E129" s="22"/>
      <c r="F129" s="31"/>
      <c r="G129" s="24"/>
      <c r="H129" s="33"/>
    </row>
    <row r="130" spans="1:8" ht="18.95" customHeight="1" x14ac:dyDescent="0.2">
      <c r="A130" s="3"/>
      <c r="B130" s="3"/>
      <c r="C130" s="4"/>
      <c r="D130" s="48"/>
      <c r="E130" s="22"/>
      <c r="F130" s="18"/>
      <c r="G130" s="24"/>
      <c r="H130" s="33"/>
    </row>
    <row r="131" spans="1:8" ht="18.95" customHeight="1" x14ac:dyDescent="0.2">
      <c r="A131" s="3"/>
      <c r="B131" s="3"/>
      <c r="C131" s="4"/>
      <c r="D131" s="48"/>
      <c r="E131" s="4"/>
      <c r="F131" s="35"/>
      <c r="G131" s="4"/>
      <c r="H131" s="33"/>
    </row>
    <row r="132" spans="1:8" ht="18.95" customHeight="1" x14ac:dyDescent="0.25">
      <c r="A132" s="3"/>
      <c r="B132" s="3"/>
      <c r="C132" s="4"/>
      <c r="D132" s="48"/>
      <c r="E132" s="4"/>
      <c r="F132" s="2" t="s">
        <v>214</v>
      </c>
      <c r="G132" s="21">
        <f>SUM(G19:G128)</f>
        <v>0</v>
      </c>
      <c r="H132" s="33"/>
    </row>
    <row r="133" spans="1:8" ht="18.95" customHeight="1" x14ac:dyDescent="0.25">
      <c r="A133" s="3"/>
      <c r="B133" s="3"/>
      <c r="C133" s="4"/>
      <c r="D133" s="48"/>
      <c r="E133" s="4"/>
      <c r="F133" s="2" t="s">
        <v>215</v>
      </c>
      <c r="G133" s="21">
        <f>E128-G132</f>
        <v>185.2</v>
      </c>
      <c r="H133" s="33"/>
    </row>
    <row r="134" spans="1:8" ht="18.95" customHeight="1" x14ac:dyDescent="0.2">
      <c r="A134" s="3"/>
      <c r="B134" s="3"/>
      <c r="C134" s="4"/>
      <c r="D134" s="48"/>
      <c r="E134" s="4"/>
      <c r="F134" s="7"/>
      <c r="G134" s="4"/>
      <c r="H134" s="33"/>
    </row>
    <row r="135" spans="1:8" ht="18.95" customHeight="1" x14ac:dyDescent="0.25">
      <c r="A135" s="3"/>
      <c r="B135" s="3"/>
      <c r="C135" s="4"/>
      <c r="D135" s="48"/>
      <c r="E135" s="4"/>
      <c r="F135" s="2" t="s">
        <v>216</v>
      </c>
      <c r="G135" s="36">
        <f>G132/E128</f>
        <v>0</v>
      </c>
      <c r="H135" s="33"/>
    </row>
    <row r="136" spans="1:8" ht="18.95" customHeight="1" x14ac:dyDescent="0.2">
      <c r="A136" s="7"/>
      <c r="B136" s="3"/>
      <c r="C136" s="4"/>
      <c r="D136" s="48"/>
      <c r="E136" s="7"/>
      <c r="F136" s="3"/>
      <c r="G136" s="4"/>
      <c r="H136" s="33"/>
    </row>
    <row r="137" spans="1:8" ht="18.95" customHeight="1" x14ac:dyDescent="0.2">
      <c r="A137" s="7"/>
      <c r="B137" s="3"/>
      <c r="C137" s="4"/>
      <c r="D137" s="48"/>
      <c r="E137" s="4"/>
      <c r="F137" s="37"/>
      <c r="G137" s="4"/>
      <c r="H137" s="33"/>
    </row>
    <row r="138" spans="1:8" ht="18.95" customHeight="1" x14ac:dyDescent="0.2">
      <c r="A138" s="7"/>
      <c r="B138" s="7"/>
      <c r="C138" s="7"/>
      <c r="D138" s="48"/>
      <c r="E138" s="17"/>
      <c r="F138" s="18"/>
      <c r="G138" s="19"/>
      <c r="H138" s="20"/>
    </row>
    <row r="139" spans="1:8" ht="18.95" customHeight="1" x14ac:dyDescent="0.2">
      <c r="A139" s="3"/>
      <c r="B139" s="3"/>
      <c r="C139" s="4"/>
      <c r="D139" s="48"/>
      <c r="E139" s="22"/>
      <c r="F139" s="18"/>
      <c r="G139" s="24"/>
      <c r="H139" s="33"/>
    </row>
    <row r="140" spans="1:8" ht="21" customHeight="1" x14ac:dyDescent="0.25">
      <c r="A140" s="3"/>
      <c r="B140" s="16" t="s">
        <v>217</v>
      </c>
      <c r="C140" s="4"/>
      <c r="D140" s="48"/>
      <c r="E140" s="22"/>
      <c r="F140" s="18"/>
      <c r="G140" s="24"/>
      <c r="H140" s="33"/>
    </row>
    <row r="141" spans="1:8" ht="18.95" customHeight="1" x14ac:dyDescent="0.2">
      <c r="A141" s="3"/>
      <c r="B141" s="3"/>
      <c r="C141" s="4"/>
      <c r="D141" s="48"/>
      <c r="E141" s="22"/>
      <c r="F141" s="18"/>
      <c r="G141" s="24"/>
      <c r="H141" s="33"/>
    </row>
    <row r="142" spans="1:8" ht="18.95" customHeight="1" x14ac:dyDescent="0.2">
      <c r="A142" s="21" t="s">
        <v>218</v>
      </c>
      <c r="B142" s="21" t="s">
        <v>219</v>
      </c>
      <c r="C142" s="21">
        <v>0</v>
      </c>
      <c r="D142" s="48">
        <f t="shared" ref="D142:D148" si="22">D141+C142</f>
        <v>0</v>
      </c>
      <c r="E142" s="22"/>
      <c r="F142" s="23"/>
      <c r="G142" s="24"/>
      <c r="H142" s="25" t="s">
        <v>220</v>
      </c>
    </row>
    <row r="143" spans="1:8" ht="18.95" customHeight="1" x14ac:dyDescent="0.2">
      <c r="A143" s="3"/>
      <c r="B143" s="21" t="s">
        <v>221</v>
      </c>
      <c r="C143" s="21">
        <v>1.9</v>
      </c>
      <c r="D143" s="48">
        <f t="shared" si="22"/>
        <v>1.9</v>
      </c>
      <c r="E143" s="26"/>
      <c r="F143" s="27"/>
      <c r="G143" s="28">
        <f t="shared" ref="G143:G148" si="23">IF(F143&gt;"",C143,0)</f>
        <v>0</v>
      </c>
      <c r="H143" s="25" t="s">
        <v>222</v>
      </c>
    </row>
    <row r="144" spans="1:8" ht="18.95" customHeight="1" x14ac:dyDescent="0.2">
      <c r="A144" s="3"/>
      <c r="B144" s="21" t="s">
        <v>223</v>
      </c>
      <c r="C144" s="21">
        <v>0.9</v>
      </c>
      <c r="D144" s="48">
        <f t="shared" si="22"/>
        <v>2.8</v>
      </c>
      <c r="E144" s="26"/>
      <c r="F144" s="27"/>
      <c r="G144" s="28">
        <f t="shared" si="23"/>
        <v>0</v>
      </c>
      <c r="H144" s="25" t="s">
        <v>224</v>
      </c>
    </row>
    <row r="145" spans="1:8" ht="18.95" customHeight="1" x14ac:dyDescent="0.2">
      <c r="A145" s="3"/>
      <c r="B145" s="21" t="s">
        <v>225</v>
      </c>
      <c r="C145" s="21">
        <v>3.9</v>
      </c>
      <c r="D145" s="48">
        <f t="shared" si="22"/>
        <v>6.6999999999999993</v>
      </c>
      <c r="E145" s="26"/>
      <c r="F145" s="27"/>
      <c r="G145" s="28">
        <f t="shared" si="23"/>
        <v>0</v>
      </c>
      <c r="H145" s="25" t="s">
        <v>226</v>
      </c>
    </row>
    <row r="146" spans="1:8" ht="18.95" customHeight="1" x14ac:dyDescent="0.2">
      <c r="A146" s="3"/>
      <c r="B146" s="21" t="s">
        <v>227</v>
      </c>
      <c r="C146" s="21">
        <v>2.2999999999999998</v>
      </c>
      <c r="D146" s="48">
        <f t="shared" si="22"/>
        <v>9</v>
      </c>
      <c r="E146" s="26"/>
      <c r="F146" s="27"/>
      <c r="G146" s="28">
        <f t="shared" si="23"/>
        <v>0</v>
      </c>
      <c r="H146" s="25" t="s">
        <v>228</v>
      </c>
    </row>
    <row r="147" spans="1:8" ht="18.95" customHeight="1" x14ac:dyDescent="0.2">
      <c r="A147" s="3"/>
      <c r="B147" s="21" t="s">
        <v>229</v>
      </c>
      <c r="C147" s="21">
        <v>5.3</v>
      </c>
      <c r="D147" s="48">
        <f t="shared" si="22"/>
        <v>14.3</v>
      </c>
      <c r="E147" s="26"/>
      <c r="F147" s="27"/>
      <c r="G147" s="28">
        <f t="shared" si="23"/>
        <v>0</v>
      </c>
      <c r="H147" s="25" t="s">
        <v>230</v>
      </c>
    </row>
    <row r="148" spans="1:8" ht="18.95" customHeight="1" x14ac:dyDescent="0.2">
      <c r="A148" s="3"/>
      <c r="B148" s="21" t="s">
        <v>231</v>
      </c>
      <c r="C148" s="21">
        <v>1.7</v>
      </c>
      <c r="D148" s="48">
        <f t="shared" si="22"/>
        <v>16</v>
      </c>
      <c r="E148" s="26">
        <f>D148</f>
        <v>16</v>
      </c>
      <c r="F148" s="27"/>
      <c r="G148" s="28">
        <f t="shared" si="23"/>
        <v>0</v>
      </c>
      <c r="H148" s="25" t="s">
        <v>232</v>
      </c>
    </row>
    <row r="149" spans="1:8" ht="18.95" customHeight="1" x14ac:dyDescent="0.2">
      <c r="A149" s="3"/>
      <c r="B149" s="3"/>
      <c r="C149" s="4"/>
      <c r="D149" s="48"/>
      <c r="E149" s="22"/>
      <c r="F149" s="31"/>
      <c r="G149" s="24"/>
      <c r="H149" s="33"/>
    </row>
    <row r="150" spans="1:8" ht="18.95" customHeight="1" x14ac:dyDescent="0.2">
      <c r="A150" s="21" t="s">
        <v>233</v>
      </c>
      <c r="B150" s="21" t="s">
        <v>231</v>
      </c>
      <c r="C150" s="21">
        <v>0</v>
      </c>
      <c r="D150" s="48">
        <f t="shared" ref="D150:D156" si="24">D149+C150</f>
        <v>0</v>
      </c>
      <c r="E150" s="22"/>
      <c r="F150" s="23"/>
      <c r="G150" s="24"/>
      <c r="H150" s="25" t="s">
        <v>232</v>
      </c>
    </row>
    <row r="151" spans="1:8" ht="18.95" customHeight="1" x14ac:dyDescent="0.2">
      <c r="A151" s="3"/>
      <c r="B151" s="21" t="s">
        <v>234</v>
      </c>
      <c r="C151" s="21">
        <v>2.8</v>
      </c>
      <c r="D151" s="48">
        <f t="shared" si="24"/>
        <v>2.8</v>
      </c>
      <c r="E151" s="26"/>
      <c r="F151" s="27"/>
      <c r="G151" s="28">
        <f t="shared" ref="G151:G156" si="25">IF(F151&gt;"",C151,0)</f>
        <v>0</v>
      </c>
      <c r="H151" s="25" t="s">
        <v>235</v>
      </c>
    </row>
    <row r="152" spans="1:8" ht="18.95" customHeight="1" x14ac:dyDescent="0.2">
      <c r="A152" s="7"/>
      <c r="B152" s="21" t="s">
        <v>236</v>
      </c>
      <c r="C152" s="21">
        <v>0.8</v>
      </c>
      <c r="D152" s="48">
        <f t="shared" si="24"/>
        <v>3.5999999999999996</v>
      </c>
      <c r="E152" s="26"/>
      <c r="F152" s="27"/>
      <c r="G152" s="28">
        <f t="shared" si="25"/>
        <v>0</v>
      </c>
      <c r="H152" s="25" t="s">
        <v>237</v>
      </c>
    </row>
    <row r="153" spans="1:8" ht="18.95" customHeight="1" x14ac:dyDescent="0.2">
      <c r="A153" s="3"/>
      <c r="B153" s="21" t="s">
        <v>238</v>
      </c>
      <c r="C153" s="21">
        <v>1</v>
      </c>
      <c r="D153" s="48">
        <f t="shared" si="24"/>
        <v>4.5999999999999996</v>
      </c>
      <c r="E153" s="26"/>
      <c r="F153" s="27"/>
      <c r="G153" s="28">
        <f t="shared" si="25"/>
        <v>0</v>
      </c>
      <c r="H153" s="25" t="s">
        <v>239</v>
      </c>
    </row>
    <row r="154" spans="1:8" ht="18.95" customHeight="1" x14ac:dyDescent="0.2">
      <c r="A154" s="3"/>
      <c r="B154" s="21" t="s">
        <v>240</v>
      </c>
      <c r="C154" s="21">
        <v>1.8</v>
      </c>
      <c r="D154" s="48">
        <f t="shared" si="24"/>
        <v>6.3999999999999995</v>
      </c>
      <c r="E154" s="26"/>
      <c r="F154" s="27"/>
      <c r="G154" s="28">
        <f t="shared" si="25"/>
        <v>0</v>
      </c>
      <c r="H154" s="25" t="s">
        <v>241</v>
      </c>
    </row>
    <row r="155" spans="1:8" ht="18.95" customHeight="1" x14ac:dyDescent="0.2">
      <c r="A155" s="3"/>
      <c r="B155" s="21" t="s">
        <v>242</v>
      </c>
      <c r="C155" s="21">
        <v>1.5</v>
      </c>
      <c r="D155" s="48">
        <f t="shared" si="24"/>
        <v>7.8999999999999995</v>
      </c>
      <c r="E155" s="26"/>
      <c r="F155" s="27"/>
      <c r="G155" s="28">
        <f t="shared" si="25"/>
        <v>0</v>
      </c>
      <c r="H155" s="25" t="s">
        <v>243</v>
      </c>
    </row>
    <row r="156" spans="1:8" ht="18.95" customHeight="1" x14ac:dyDescent="0.25">
      <c r="A156" s="3"/>
      <c r="B156" s="21" t="s">
        <v>244</v>
      </c>
      <c r="C156" s="21">
        <v>1.2</v>
      </c>
      <c r="D156" s="48">
        <f t="shared" si="24"/>
        <v>9.1</v>
      </c>
      <c r="E156" s="34">
        <f>E148+D156</f>
        <v>25.1</v>
      </c>
      <c r="F156" s="27"/>
      <c r="G156" s="28">
        <f t="shared" si="25"/>
        <v>0</v>
      </c>
      <c r="H156" s="25" t="s">
        <v>245</v>
      </c>
    </row>
    <row r="157" spans="1:8" ht="18.95" customHeight="1" x14ac:dyDescent="0.2">
      <c r="A157" s="3"/>
      <c r="B157" s="3"/>
      <c r="C157" s="4"/>
      <c r="D157" s="48"/>
      <c r="E157" s="22"/>
      <c r="F157" s="31"/>
      <c r="G157" s="24"/>
      <c r="H157" s="20"/>
    </row>
    <row r="158" spans="1:8" ht="18.95" customHeight="1" x14ac:dyDescent="0.2">
      <c r="A158" s="3"/>
      <c r="B158" s="3"/>
      <c r="C158" s="4"/>
      <c r="D158" s="48"/>
      <c r="E158" s="22"/>
      <c r="F158" s="18"/>
      <c r="G158" s="24"/>
      <c r="H158" s="20"/>
    </row>
    <row r="159" spans="1:8" ht="18.95" customHeight="1" x14ac:dyDescent="0.2">
      <c r="A159" s="3"/>
      <c r="B159" s="3"/>
      <c r="C159" s="4"/>
      <c r="D159" s="48"/>
      <c r="E159" s="4"/>
      <c r="F159" s="38"/>
      <c r="G159" s="4"/>
      <c r="H159" s="20"/>
    </row>
    <row r="160" spans="1:8" ht="18.95" customHeight="1" x14ac:dyDescent="0.25">
      <c r="A160" s="3"/>
      <c r="B160" s="3"/>
      <c r="C160" s="4"/>
      <c r="D160" s="48"/>
      <c r="E160" s="4"/>
      <c r="F160" s="2" t="s">
        <v>246</v>
      </c>
      <c r="G160" s="21">
        <f>SUM(G143:G156)</f>
        <v>0</v>
      </c>
      <c r="H160" s="20"/>
    </row>
    <row r="161" spans="1:8" ht="18.95" customHeight="1" x14ac:dyDescent="0.25">
      <c r="A161" s="3"/>
      <c r="B161" s="3"/>
      <c r="C161" s="4"/>
      <c r="D161" s="48"/>
      <c r="E161" s="4"/>
      <c r="F161" s="2" t="s">
        <v>247</v>
      </c>
      <c r="G161" s="21">
        <f>E156-G160</f>
        <v>25.1</v>
      </c>
      <c r="H161" s="20"/>
    </row>
    <row r="162" spans="1:8" ht="18.95" customHeight="1" x14ac:dyDescent="0.2">
      <c r="A162" s="3"/>
      <c r="B162" s="3"/>
      <c r="C162" s="4"/>
      <c r="D162" s="48"/>
      <c r="E162" s="4"/>
      <c r="F162" s="7"/>
      <c r="G162" s="4"/>
      <c r="H162" s="20"/>
    </row>
    <row r="163" spans="1:8" ht="18.95" customHeight="1" x14ac:dyDescent="0.25">
      <c r="A163" s="3"/>
      <c r="B163" s="3"/>
      <c r="C163" s="4"/>
      <c r="D163" s="48"/>
      <c r="E163" s="4"/>
      <c r="F163" s="2" t="s">
        <v>248</v>
      </c>
      <c r="G163" s="36">
        <f>G160/E156</f>
        <v>0</v>
      </c>
      <c r="H163" s="20"/>
    </row>
    <row r="164" spans="1:8" ht="18.95" customHeight="1" x14ac:dyDescent="0.2">
      <c r="A164" s="3"/>
      <c r="B164" s="3"/>
      <c r="C164" s="4"/>
      <c r="D164" s="48"/>
      <c r="E164" s="4"/>
      <c r="F164" s="3"/>
      <c r="G164" s="4"/>
      <c r="H164" s="20"/>
    </row>
    <row r="165" spans="1:8" ht="18.95" customHeight="1" x14ac:dyDescent="0.2">
      <c r="A165" s="7"/>
      <c r="B165" s="3"/>
      <c r="C165" s="4"/>
      <c r="D165" s="48"/>
      <c r="E165" s="4"/>
      <c r="F165" s="37"/>
      <c r="G165" s="4"/>
      <c r="H165" s="20"/>
    </row>
    <row r="166" spans="1:8" ht="18.95" customHeight="1" x14ac:dyDescent="0.2">
      <c r="A166" s="7"/>
      <c r="B166" s="7"/>
      <c r="C166" s="7"/>
      <c r="D166" s="48"/>
      <c r="E166" s="17"/>
      <c r="F166" s="18"/>
      <c r="G166" s="19"/>
      <c r="H166" s="20"/>
    </row>
    <row r="167" spans="1:8" ht="18.95" customHeight="1" x14ac:dyDescent="0.2">
      <c r="A167" s="3"/>
      <c r="B167" s="3"/>
      <c r="C167" s="4"/>
      <c r="D167" s="48"/>
      <c r="E167" s="22"/>
      <c r="F167" s="39"/>
      <c r="G167" s="24"/>
      <c r="H167" s="33"/>
    </row>
    <row r="168" spans="1:8" ht="21" customHeight="1" x14ac:dyDescent="0.25">
      <c r="A168" s="3"/>
      <c r="B168" s="16" t="s">
        <v>249</v>
      </c>
      <c r="C168" s="4"/>
      <c r="D168" s="48"/>
      <c r="E168" s="22"/>
      <c r="F168" s="18"/>
      <c r="G168" s="24"/>
      <c r="H168" s="33"/>
    </row>
    <row r="169" spans="1:8" ht="18.95" customHeight="1" x14ac:dyDescent="0.2">
      <c r="A169" s="3"/>
      <c r="B169" s="3"/>
      <c r="C169" s="4"/>
      <c r="D169" s="48"/>
      <c r="E169" s="22"/>
      <c r="F169" s="18"/>
      <c r="G169" s="24"/>
      <c r="H169" s="20"/>
    </row>
    <row r="170" spans="1:8" ht="18.95" customHeight="1" x14ac:dyDescent="0.2">
      <c r="A170" s="21" t="s">
        <v>250</v>
      </c>
      <c r="B170" s="21" t="s">
        <v>251</v>
      </c>
      <c r="C170" s="21">
        <v>0</v>
      </c>
      <c r="D170" s="48">
        <f t="shared" ref="D170:D175" si="26">D169+C170</f>
        <v>0</v>
      </c>
      <c r="E170" s="22"/>
      <c r="F170" s="23"/>
      <c r="G170" s="24"/>
      <c r="H170" s="25" t="s">
        <v>252</v>
      </c>
    </row>
    <row r="171" spans="1:8" ht="18.95" customHeight="1" x14ac:dyDescent="0.2">
      <c r="A171" s="3"/>
      <c r="B171" s="21" t="s">
        <v>253</v>
      </c>
      <c r="C171" s="21">
        <v>3</v>
      </c>
      <c r="D171" s="48">
        <f t="shared" si="26"/>
        <v>3</v>
      </c>
      <c r="E171" s="26"/>
      <c r="F171" s="27"/>
      <c r="G171" s="28">
        <f>IF(F171&gt;"",C171,0)</f>
        <v>0</v>
      </c>
      <c r="H171" s="25" t="s">
        <v>254</v>
      </c>
    </row>
    <row r="172" spans="1:8" ht="18.95" customHeight="1" x14ac:dyDescent="0.2">
      <c r="A172" s="7"/>
      <c r="B172" s="21" t="s">
        <v>255</v>
      </c>
      <c r="C172" s="21">
        <v>3.1</v>
      </c>
      <c r="D172" s="48">
        <f t="shared" si="26"/>
        <v>6.1</v>
      </c>
      <c r="E172" s="26"/>
      <c r="F172" s="27"/>
      <c r="G172" s="28">
        <f>IF(F172&gt;"",C172,0)</f>
        <v>0</v>
      </c>
      <c r="H172" s="25" t="s">
        <v>256</v>
      </c>
    </row>
    <row r="173" spans="1:8" ht="18.95" customHeight="1" x14ac:dyDescent="0.2">
      <c r="A173" s="7"/>
      <c r="B173" s="21" t="s">
        <v>257</v>
      </c>
      <c r="C173" s="21">
        <v>1.7</v>
      </c>
      <c r="D173" s="48">
        <f t="shared" si="26"/>
        <v>7.8</v>
      </c>
      <c r="E173" s="32"/>
      <c r="F173" s="27"/>
      <c r="G173" s="28">
        <f>IF(F173&gt;"",C173,0)</f>
        <v>0</v>
      </c>
      <c r="H173" s="25" t="s">
        <v>258</v>
      </c>
    </row>
    <row r="174" spans="1:8" ht="18.95" customHeight="1" x14ac:dyDescent="0.2">
      <c r="A174" s="3"/>
      <c r="B174" s="21" t="s">
        <v>259</v>
      </c>
      <c r="C174" s="21">
        <v>4.0999999999999996</v>
      </c>
      <c r="D174" s="48">
        <f t="shared" si="26"/>
        <v>11.899999999999999</v>
      </c>
      <c r="E174" s="26"/>
      <c r="F174" s="27"/>
      <c r="G174" s="28">
        <f>IF(F174&gt;"",C174,0)</f>
        <v>0</v>
      </c>
      <c r="H174" s="25" t="s">
        <v>260</v>
      </c>
    </row>
    <row r="175" spans="1:8" ht="18.95" customHeight="1" x14ac:dyDescent="0.2">
      <c r="A175" s="3"/>
      <c r="B175" s="21" t="s">
        <v>261</v>
      </c>
      <c r="C175" s="21">
        <v>5.6</v>
      </c>
      <c r="D175" s="48">
        <f t="shared" si="26"/>
        <v>17.5</v>
      </c>
      <c r="E175" s="54">
        <f>D175</f>
        <v>17.5</v>
      </c>
      <c r="F175" s="27"/>
      <c r="G175" s="28">
        <f>IF(F175&gt;"",C175,0)</f>
        <v>0</v>
      </c>
      <c r="H175" s="25" t="s">
        <v>262</v>
      </c>
    </row>
    <row r="176" spans="1:8" ht="18.95" customHeight="1" x14ac:dyDescent="0.2">
      <c r="A176" s="3"/>
      <c r="B176" s="3"/>
      <c r="C176" s="4"/>
      <c r="D176" s="48"/>
      <c r="E176" s="22"/>
      <c r="F176" s="31"/>
      <c r="G176" s="24"/>
      <c r="H176" s="33"/>
    </row>
    <row r="177" spans="1:8" ht="18.95" customHeight="1" x14ac:dyDescent="0.2">
      <c r="A177" s="21" t="s">
        <v>263</v>
      </c>
      <c r="B177" s="21" t="s">
        <v>261</v>
      </c>
      <c r="C177" s="21">
        <v>0</v>
      </c>
      <c r="D177" s="48">
        <f t="shared" ref="D177:D182" si="27">D176+C177</f>
        <v>0</v>
      </c>
      <c r="E177" s="22"/>
      <c r="F177" s="23"/>
      <c r="G177" s="24"/>
      <c r="H177" s="25" t="s">
        <v>262</v>
      </c>
    </row>
    <row r="178" spans="1:8" ht="18.95" customHeight="1" x14ac:dyDescent="0.2">
      <c r="A178" s="3"/>
      <c r="B178" s="21" t="s">
        <v>264</v>
      </c>
      <c r="C178" s="21">
        <v>6.1</v>
      </c>
      <c r="D178" s="48">
        <f t="shared" si="27"/>
        <v>6.1</v>
      </c>
      <c r="E178" s="26"/>
      <c r="F178" s="27"/>
      <c r="G178" s="28">
        <f>IF(F178&gt;"",C178,0)</f>
        <v>0</v>
      </c>
      <c r="H178" s="25" t="s">
        <v>265</v>
      </c>
    </row>
    <row r="179" spans="1:8" ht="18.95" customHeight="1" x14ac:dyDescent="0.2">
      <c r="A179" s="3"/>
      <c r="B179" s="21" t="s">
        <v>266</v>
      </c>
      <c r="C179" s="21">
        <v>6.6</v>
      </c>
      <c r="D179" s="48">
        <f t="shared" si="27"/>
        <v>12.7</v>
      </c>
      <c r="E179" s="26"/>
      <c r="F179" s="27"/>
      <c r="G179" s="28">
        <f>IF(F179&gt;"",C179,0)</f>
        <v>0</v>
      </c>
      <c r="H179" s="25" t="s">
        <v>267</v>
      </c>
    </row>
    <row r="180" spans="1:8" ht="18.95" customHeight="1" x14ac:dyDescent="0.2">
      <c r="A180" s="3"/>
      <c r="B180" s="21" t="s">
        <v>268</v>
      </c>
      <c r="C180" s="21">
        <v>1.3</v>
      </c>
      <c r="D180" s="48">
        <f t="shared" si="27"/>
        <v>14</v>
      </c>
      <c r="E180" s="26"/>
      <c r="F180" s="27"/>
      <c r="G180" s="28">
        <f>IF(F180&gt;"",C180,0)</f>
        <v>0</v>
      </c>
      <c r="H180" s="25" t="s">
        <v>269</v>
      </c>
    </row>
    <row r="181" spans="1:8" ht="18.95" customHeight="1" x14ac:dyDescent="0.2">
      <c r="A181" s="3"/>
      <c r="B181" s="21" t="s">
        <v>270</v>
      </c>
      <c r="C181" s="21">
        <v>1.7</v>
      </c>
      <c r="D181" s="48">
        <f t="shared" si="27"/>
        <v>15.7</v>
      </c>
      <c r="E181" s="26"/>
      <c r="F181" s="27"/>
      <c r="G181" s="28">
        <f>IF(F181&gt;"",C181,0)</f>
        <v>0</v>
      </c>
      <c r="H181" s="25" t="s">
        <v>271</v>
      </c>
    </row>
    <row r="182" spans="1:8" ht="18.95" customHeight="1" x14ac:dyDescent="0.2">
      <c r="A182" s="3"/>
      <c r="B182" s="21" t="s">
        <v>272</v>
      </c>
      <c r="C182" s="21">
        <v>4.7</v>
      </c>
      <c r="D182" s="48">
        <f t="shared" si="27"/>
        <v>20.399999999999999</v>
      </c>
      <c r="E182" s="26">
        <f>E175+D182</f>
        <v>37.9</v>
      </c>
      <c r="F182" s="27"/>
      <c r="G182" s="28">
        <f>IF(F182&gt;"",C182,0)</f>
        <v>0</v>
      </c>
      <c r="H182" s="25" t="s">
        <v>273</v>
      </c>
    </row>
    <row r="183" spans="1:8" ht="18.95" customHeight="1" x14ac:dyDescent="0.2">
      <c r="A183" s="3"/>
      <c r="B183" s="3"/>
      <c r="C183" s="4"/>
      <c r="D183" s="48"/>
      <c r="E183" s="22"/>
      <c r="F183" s="31"/>
      <c r="G183" s="24"/>
      <c r="H183" s="33"/>
    </row>
    <row r="184" spans="1:8" ht="18.95" customHeight="1" x14ac:dyDescent="0.2">
      <c r="A184" s="21" t="s">
        <v>274</v>
      </c>
      <c r="B184" s="21" t="s">
        <v>272</v>
      </c>
      <c r="C184" s="21">
        <v>0</v>
      </c>
      <c r="D184" s="48">
        <f t="shared" ref="D184:D191" si="28">D183+C184</f>
        <v>0</v>
      </c>
      <c r="E184" s="22"/>
      <c r="F184" s="23"/>
      <c r="G184" s="24"/>
      <c r="H184" s="25" t="s">
        <v>273</v>
      </c>
    </row>
    <row r="185" spans="1:8" ht="18.95" customHeight="1" x14ac:dyDescent="0.2">
      <c r="A185" s="3"/>
      <c r="B185" s="21" t="s">
        <v>275</v>
      </c>
      <c r="C185" s="21">
        <v>0.9</v>
      </c>
      <c r="D185" s="48">
        <f t="shared" si="28"/>
        <v>0.9</v>
      </c>
      <c r="E185" s="26"/>
      <c r="F185" s="27"/>
      <c r="G185" s="28">
        <f t="shared" ref="G185:G191" si="29">IF(F185&gt;"",C185,0)</f>
        <v>0</v>
      </c>
      <c r="H185" s="25" t="s">
        <v>276</v>
      </c>
    </row>
    <row r="186" spans="1:8" ht="18.95" customHeight="1" x14ac:dyDescent="0.2">
      <c r="A186" s="3"/>
      <c r="B186" s="21" t="s">
        <v>277</v>
      </c>
      <c r="C186" s="21">
        <v>1.3</v>
      </c>
      <c r="D186" s="48">
        <f t="shared" si="28"/>
        <v>2.2000000000000002</v>
      </c>
      <c r="E186" s="26"/>
      <c r="F186" s="27"/>
      <c r="G186" s="28">
        <f t="shared" si="29"/>
        <v>0</v>
      </c>
      <c r="H186" s="25" t="s">
        <v>278</v>
      </c>
    </row>
    <row r="187" spans="1:8" ht="18.95" customHeight="1" x14ac:dyDescent="0.2">
      <c r="A187" s="3"/>
      <c r="B187" s="21" t="s">
        <v>279</v>
      </c>
      <c r="C187" s="21">
        <v>2.8</v>
      </c>
      <c r="D187" s="48">
        <f t="shared" si="28"/>
        <v>5</v>
      </c>
      <c r="E187" s="26"/>
      <c r="F187" s="27"/>
      <c r="G187" s="28">
        <f t="shared" si="29"/>
        <v>0</v>
      </c>
      <c r="H187" s="25" t="s">
        <v>280</v>
      </c>
    </row>
    <row r="188" spans="1:8" ht="18.95" customHeight="1" x14ac:dyDescent="0.2">
      <c r="A188" s="3"/>
      <c r="B188" s="21" t="s">
        <v>281</v>
      </c>
      <c r="C188" s="21">
        <v>0.9</v>
      </c>
      <c r="D188" s="48">
        <f t="shared" si="28"/>
        <v>5.9</v>
      </c>
      <c r="E188" s="26"/>
      <c r="F188" s="27"/>
      <c r="G188" s="28">
        <f t="shared" si="29"/>
        <v>0</v>
      </c>
      <c r="H188" s="25" t="s">
        <v>282</v>
      </c>
    </row>
    <row r="189" spans="1:8" ht="18.95" customHeight="1" x14ac:dyDescent="0.2">
      <c r="A189" s="3"/>
      <c r="B189" s="21" t="s">
        <v>283</v>
      </c>
      <c r="C189" s="21">
        <v>3.1</v>
      </c>
      <c r="D189" s="48">
        <f t="shared" si="28"/>
        <v>9</v>
      </c>
      <c r="E189" s="26"/>
      <c r="F189" s="27"/>
      <c r="G189" s="28">
        <f t="shared" si="29"/>
        <v>0</v>
      </c>
      <c r="H189" s="25" t="s">
        <v>284</v>
      </c>
    </row>
    <row r="190" spans="1:8" ht="18.95" customHeight="1" x14ac:dyDescent="0.2">
      <c r="A190" s="3"/>
      <c r="B190" s="21" t="s">
        <v>285</v>
      </c>
      <c r="C190" s="21">
        <v>4.4000000000000004</v>
      </c>
      <c r="D190" s="48">
        <f t="shared" si="28"/>
        <v>13.4</v>
      </c>
      <c r="E190" s="26"/>
      <c r="F190" s="27"/>
      <c r="G190" s="28">
        <f t="shared" si="29"/>
        <v>0</v>
      </c>
      <c r="H190" s="25" t="s">
        <v>286</v>
      </c>
    </row>
    <row r="191" spans="1:8" ht="18.95" customHeight="1" x14ac:dyDescent="0.25">
      <c r="A191" s="7"/>
      <c r="B191" s="21" t="s">
        <v>287</v>
      </c>
      <c r="C191" s="21">
        <v>3.6</v>
      </c>
      <c r="D191" s="48">
        <f t="shared" si="28"/>
        <v>17</v>
      </c>
      <c r="E191" s="34">
        <f>E182+D191</f>
        <v>54.9</v>
      </c>
      <c r="F191" s="27"/>
      <c r="G191" s="28">
        <f t="shared" si="29"/>
        <v>0</v>
      </c>
      <c r="H191" s="25" t="s">
        <v>288</v>
      </c>
    </row>
    <row r="192" spans="1:8" ht="18.95" customHeight="1" x14ac:dyDescent="0.2">
      <c r="A192" s="7"/>
      <c r="B192" s="7"/>
      <c r="C192" s="7"/>
      <c r="D192" s="48"/>
      <c r="E192" s="17"/>
      <c r="F192" s="31"/>
      <c r="G192" s="19"/>
      <c r="H192" s="20"/>
    </row>
    <row r="193" spans="1:8" ht="18.95" customHeight="1" x14ac:dyDescent="0.2">
      <c r="A193" s="3"/>
      <c r="B193" s="3"/>
      <c r="C193" s="4"/>
      <c r="D193" s="48"/>
      <c r="E193" s="22"/>
      <c r="F193" s="18"/>
      <c r="G193" s="24"/>
      <c r="H193" s="33"/>
    </row>
    <row r="194" spans="1:8" ht="18.95" customHeight="1" x14ac:dyDescent="0.2">
      <c r="A194" s="3"/>
      <c r="B194" s="3"/>
      <c r="C194" s="4"/>
      <c r="D194" s="48"/>
      <c r="E194" s="4"/>
      <c r="F194" s="38"/>
      <c r="G194" s="4"/>
      <c r="H194" s="33"/>
    </row>
    <row r="195" spans="1:8" ht="18.95" customHeight="1" x14ac:dyDescent="0.25">
      <c r="A195" s="3"/>
      <c r="B195" s="3"/>
      <c r="C195" s="4"/>
      <c r="D195" s="48"/>
      <c r="E195" s="4"/>
      <c r="F195" s="2" t="s">
        <v>289</v>
      </c>
      <c r="G195" s="21">
        <f>SUM(G171:G191)</f>
        <v>0</v>
      </c>
      <c r="H195" s="20"/>
    </row>
    <row r="196" spans="1:8" ht="18.95" customHeight="1" x14ac:dyDescent="0.25">
      <c r="A196" s="3"/>
      <c r="B196" s="3"/>
      <c r="C196" s="4"/>
      <c r="D196" s="48"/>
      <c r="E196" s="4"/>
      <c r="F196" s="2" t="s">
        <v>290</v>
      </c>
      <c r="G196" s="4">
        <f>E191-G195</f>
        <v>54.9</v>
      </c>
      <c r="H196" s="20"/>
    </row>
    <row r="197" spans="1:8" ht="18.95" customHeight="1" x14ac:dyDescent="0.2">
      <c r="A197" s="3"/>
      <c r="B197" s="3"/>
      <c r="C197" s="4"/>
      <c r="D197" s="48"/>
      <c r="E197" s="4"/>
      <c r="F197" s="7"/>
      <c r="G197" s="4"/>
      <c r="H197" s="20"/>
    </row>
    <row r="198" spans="1:8" ht="18.95" customHeight="1" x14ac:dyDescent="0.25">
      <c r="A198" s="3"/>
      <c r="B198" s="3"/>
      <c r="C198" s="4"/>
      <c r="D198" s="48"/>
      <c r="E198" s="4"/>
      <c r="F198" s="2" t="s">
        <v>291</v>
      </c>
      <c r="G198" s="36">
        <f>G195/E191</f>
        <v>0</v>
      </c>
      <c r="H198" s="33"/>
    </row>
    <row r="199" spans="1:8" ht="18.95" customHeight="1" x14ac:dyDescent="0.2">
      <c r="A199" s="3"/>
      <c r="B199" s="3"/>
      <c r="C199" s="4"/>
      <c r="D199" s="48"/>
      <c r="E199" s="4"/>
      <c r="F199" s="3"/>
      <c r="G199" s="4"/>
      <c r="H199" s="33"/>
    </row>
    <row r="200" spans="1:8" ht="18.95" customHeight="1" x14ac:dyDescent="0.2">
      <c r="A200" s="3"/>
      <c r="B200" s="3"/>
      <c r="C200" s="4"/>
      <c r="D200" s="48"/>
      <c r="E200" s="4"/>
      <c r="F200" s="37"/>
      <c r="G200" s="4"/>
      <c r="H200" s="20"/>
    </row>
    <row r="201" spans="1:8" ht="18.95" customHeight="1" x14ac:dyDescent="0.2">
      <c r="A201" s="7"/>
      <c r="B201" s="7"/>
      <c r="C201" s="7"/>
      <c r="D201" s="48"/>
      <c r="E201" s="17"/>
      <c r="F201" s="18"/>
      <c r="G201" s="19"/>
      <c r="H201" s="20"/>
    </row>
    <row r="202" spans="1:8" ht="18.95" customHeight="1" x14ac:dyDescent="0.2">
      <c r="A202" s="3"/>
      <c r="B202" s="3"/>
      <c r="C202" s="4"/>
      <c r="D202" s="48"/>
      <c r="E202" s="22"/>
      <c r="F202" s="39"/>
      <c r="G202" s="24"/>
      <c r="H202" s="33"/>
    </row>
    <row r="203" spans="1:8" ht="21" customHeight="1" x14ac:dyDescent="0.25">
      <c r="A203" s="3"/>
      <c r="B203" s="16" t="s">
        <v>292</v>
      </c>
      <c r="C203" s="4"/>
      <c r="D203" s="48"/>
      <c r="E203" s="22"/>
      <c r="F203" s="18"/>
      <c r="G203" s="24"/>
      <c r="H203" s="33"/>
    </row>
    <row r="204" spans="1:8" ht="18.95" customHeight="1" x14ac:dyDescent="0.2">
      <c r="A204" s="3"/>
      <c r="B204" s="3"/>
      <c r="C204" s="4"/>
      <c r="D204" s="48"/>
      <c r="E204" s="22"/>
      <c r="F204" s="18"/>
      <c r="G204" s="24"/>
      <c r="H204" s="20"/>
    </row>
    <row r="205" spans="1:8" ht="18.95" customHeight="1" x14ac:dyDescent="0.2">
      <c r="A205" s="21" t="s">
        <v>293</v>
      </c>
      <c r="B205" s="21" t="s">
        <v>294</v>
      </c>
      <c r="C205" s="21">
        <v>0</v>
      </c>
      <c r="D205" s="48">
        <f t="shared" ref="D205:D213" si="30">D204+C205</f>
        <v>0</v>
      </c>
      <c r="E205" s="22"/>
      <c r="F205" s="23"/>
      <c r="G205" s="24"/>
      <c r="H205" s="25" t="s">
        <v>295</v>
      </c>
    </row>
    <row r="206" spans="1:8" ht="18.95" customHeight="1" x14ac:dyDescent="0.2">
      <c r="A206" s="3"/>
      <c r="B206" s="21" t="s">
        <v>296</v>
      </c>
      <c r="C206" s="21">
        <v>0.9</v>
      </c>
      <c r="D206" s="48">
        <f t="shared" si="30"/>
        <v>0.9</v>
      </c>
      <c r="E206" s="26"/>
      <c r="F206" s="27"/>
      <c r="G206" s="28">
        <f t="shared" ref="G206:G213" si="31">IF(F206&gt;"",C206,0)</f>
        <v>0</v>
      </c>
      <c r="H206" s="25" t="s">
        <v>297</v>
      </c>
    </row>
    <row r="207" spans="1:8" ht="18.95" customHeight="1" x14ac:dyDescent="0.2">
      <c r="A207" s="7"/>
      <c r="B207" s="21" t="s">
        <v>298</v>
      </c>
      <c r="C207" s="21">
        <v>3.7</v>
      </c>
      <c r="D207" s="48">
        <f t="shared" si="30"/>
        <v>4.6000000000000005</v>
      </c>
      <c r="E207" s="26"/>
      <c r="F207" s="27"/>
      <c r="G207" s="28">
        <f t="shared" si="31"/>
        <v>0</v>
      </c>
      <c r="H207" s="25" t="s">
        <v>299</v>
      </c>
    </row>
    <row r="208" spans="1:8" ht="18.95" customHeight="1" x14ac:dyDescent="0.2">
      <c r="A208" s="7"/>
      <c r="B208" s="21" t="s">
        <v>300</v>
      </c>
      <c r="C208" s="21">
        <v>0.4</v>
      </c>
      <c r="D208" s="48">
        <f t="shared" si="30"/>
        <v>5.0000000000000009</v>
      </c>
      <c r="E208" s="26"/>
      <c r="F208" s="27"/>
      <c r="G208" s="28">
        <f t="shared" si="31"/>
        <v>0</v>
      </c>
      <c r="H208" s="25" t="s">
        <v>301</v>
      </c>
    </row>
    <row r="209" spans="1:8" ht="18.95" customHeight="1" x14ac:dyDescent="0.2">
      <c r="A209" s="7"/>
      <c r="B209" s="21" t="s">
        <v>302</v>
      </c>
      <c r="C209" s="21">
        <v>1.1000000000000001</v>
      </c>
      <c r="D209" s="48">
        <f t="shared" si="30"/>
        <v>6.1000000000000014</v>
      </c>
      <c r="E209" s="32"/>
      <c r="F209" s="27"/>
      <c r="G209" s="28">
        <f t="shared" si="31"/>
        <v>0</v>
      </c>
      <c r="H209" s="25" t="s">
        <v>303</v>
      </c>
    </row>
    <row r="210" spans="1:8" ht="18.95" customHeight="1" x14ac:dyDescent="0.2">
      <c r="A210" s="7"/>
      <c r="B210" s="21" t="s">
        <v>304</v>
      </c>
      <c r="C210" s="21">
        <v>1.2</v>
      </c>
      <c r="D210" s="48">
        <f t="shared" si="30"/>
        <v>7.3000000000000016</v>
      </c>
      <c r="E210" s="32"/>
      <c r="F210" s="27"/>
      <c r="G210" s="28">
        <f t="shared" si="31"/>
        <v>0</v>
      </c>
      <c r="H210" s="25" t="s">
        <v>305</v>
      </c>
    </row>
    <row r="211" spans="1:8" ht="18.95" customHeight="1" x14ac:dyDescent="0.2">
      <c r="A211" s="3"/>
      <c r="B211" s="21" t="s">
        <v>306</v>
      </c>
      <c r="C211" s="21">
        <v>1.4</v>
      </c>
      <c r="D211" s="48">
        <f t="shared" si="30"/>
        <v>8.7000000000000011</v>
      </c>
      <c r="E211" s="26"/>
      <c r="F211" s="27"/>
      <c r="G211" s="28">
        <f t="shared" si="31"/>
        <v>0</v>
      </c>
      <c r="H211" s="25" t="s">
        <v>307</v>
      </c>
    </row>
    <row r="212" spans="1:8" ht="18.95" customHeight="1" x14ac:dyDescent="0.2">
      <c r="A212" s="3"/>
      <c r="B212" s="21" t="s">
        <v>308</v>
      </c>
      <c r="C212" s="21">
        <v>2.6</v>
      </c>
      <c r="D212" s="48">
        <f t="shared" si="30"/>
        <v>11.3</v>
      </c>
      <c r="E212" s="26"/>
      <c r="F212" s="27"/>
      <c r="G212" s="28">
        <f t="shared" si="31"/>
        <v>0</v>
      </c>
      <c r="H212" s="25" t="s">
        <v>309</v>
      </c>
    </row>
    <row r="213" spans="1:8" ht="18.95" customHeight="1" x14ac:dyDescent="0.2">
      <c r="A213" s="3"/>
      <c r="B213" s="21" t="s">
        <v>310</v>
      </c>
      <c r="C213" s="21">
        <v>7.1</v>
      </c>
      <c r="D213" s="48">
        <f t="shared" si="30"/>
        <v>18.399999999999999</v>
      </c>
      <c r="E213" s="54">
        <f>D213</f>
        <v>18.399999999999999</v>
      </c>
      <c r="F213" s="27"/>
      <c r="G213" s="28">
        <f t="shared" si="31"/>
        <v>0</v>
      </c>
      <c r="H213" s="25" t="s">
        <v>311</v>
      </c>
    </row>
    <row r="214" spans="1:8" ht="18.95" customHeight="1" x14ac:dyDescent="0.2">
      <c r="A214" s="3"/>
      <c r="B214" s="3"/>
      <c r="C214" s="4"/>
      <c r="D214" s="48"/>
      <c r="E214" s="22"/>
      <c r="F214" s="31"/>
      <c r="G214" s="24"/>
      <c r="H214" s="33"/>
    </row>
    <row r="215" spans="1:8" ht="18.95" customHeight="1" x14ac:dyDescent="0.2">
      <c r="A215" s="21" t="s">
        <v>312</v>
      </c>
      <c r="B215" s="21" t="s">
        <v>310</v>
      </c>
      <c r="C215" s="21">
        <v>0</v>
      </c>
      <c r="D215" s="48">
        <f t="shared" ref="D215:D222" si="32">D214+C215</f>
        <v>0</v>
      </c>
      <c r="E215" s="22"/>
      <c r="F215" s="23"/>
      <c r="G215" s="24"/>
      <c r="H215" s="25" t="s">
        <v>311</v>
      </c>
    </row>
    <row r="216" spans="1:8" ht="18.95" customHeight="1" x14ac:dyDescent="0.2">
      <c r="A216" s="3"/>
      <c r="B216" s="21" t="s">
        <v>313</v>
      </c>
      <c r="C216" s="21">
        <v>4.4000000000000004</v>
      </c>
      <c r="D216" s="48">
        <f t="shared" si="32"/>
        <v>4.4000000000000004</v>
      </c>
      <c r="E216" s="26"/>
      <c r="F216" s="27"/>
      <c r="G216" s="28">
        <f t="shared" ref="G216:G222" si="33">IF(F216&gt;"",C216,0)</f>
        <v>0</v>
      </c>
      <c r="H216" s="25" t="s">
        <v>314</v>
      </c>
    </row>
    <row r="217" spans="1:8" ht="18.95" customHeight="1" x14ac:dyDescent="0.2">
      <c r="A217" s="3"/>
      <c r="B217" s="55" t="s">
        <v>413</v>
      </c>
      <c r="C217" s="21">
        <v>4.8</v>
      </c>
      <c r="D217" s="48">
        <f t="shared" si="32"/>
        <v>9.1999999999999993</v>
      </c>
      <c r="E217" s="26"/>
      <c r="F217" s="27"/>
      <c r="G217" s="28">
        <f t="shared" si="33"/>
        <v>0</v>
      </c>
      <c r="H217" s="25" t="s">
        <v>315</v>
      </c>
    </row>
    <row r="218" spans="1:8" ht="18.95" customHeight="1" x14ac:dyDescent="0.2">
      <c r="A218" s="3"/>
      <c r="B218" s="21" t="s">
        <v>316</v>
      </c>
      <c r="C218" s="21">
        <v>2.9</v>
      </c>
      <c r="D218" s="48">
        <f t="shared" si="32"/>
        <v>12.1</v>
      </c>
      <c r="E218" s="26"/>
      <c r="F218" s="27"/>
      <c r="G218" s="28">
        <f t="shared" si="33"/>
        <v>0</v>
      </c>
      <c r="H218" s="25" t="s">
        <v>317</v>
      </c>
    </row>
    <row r="219" spans="1:8" ht="18.95" customHeight="1" x14ac:dyDescent="0.2">
      <c r="A219" s="7"/>
      <c r="B219" s="21" t="s">
        <v>318</v>
      </c>
      <c r="C219" s="21">
        <v>1.3</v>
      </c>
      <c r="D219" s="48">
        <f t="shared" si="32"/>
        <v>13.4</v>
      </c>
      <c r="E219" s="26"/>
      <c r="F219" s="27"/>
      <c r="G219" s="28">
        <f t="shared" si="33"/>
        <v>0</v>
      </c>
      <c r="H219" s="25" t="s">
        <v>319</v>
      </c>
    </row>
    <row r="220" spans="1:8" ht="18.95" customHeight="1" x14ac:dyDescent="0.2">
      <c r="A220" s="7"/>
      <c r="B220" s="21" t="s">
        <v>320</v>
      </c>
      <c r="C220" s="21">
        <v>2.1</v>
      </c>
      <c r="D220" s="48">
        <f t="shared" si="32"/>
        <v>15.5</v>
      </c>
      <c r="E220" s="32"/>
      <c r="F220" s="27"/>
      <c r="G220" s="28">
        <f t="shared" si="33"/>
        <v>0</v>
      </c>
      <c r="H220" s="25" t="s">
        <v>321</v>
      </c>
    </row>
    <row r="221" spans="1:8" ht="18.95" customHeight="1" x14ac:dyDescent="0.2">
      <c r="A221" s="3"/>
      <c r="B221" s="21" t="s">
        <v>322</v>
      </c>
      <c r="C221" s="21">
        <v>1.9</v>
      </c>
      <c r="D221" s="48">
        <f t="shared" si="32"/>
        <v>17.399999999999999</v>
      </c>
      <c r="E221" s="26"/>
      <c r="F221" s="27"/>
      <c r="G221" s="28">
        <f t="shared" si="33"/>
        <v>0</v>
      </c>
      <c r="H221" s="25" t="s">
        <v>323</v>
      </c>
    </row>
    <row r="222" spans="1:8" ht="18.95" customHeight="1" x14ac:dyDescent="0.2">
      <c r="A222" s="3"/>
      <c r="B222" s="21" t="s">
        <v>324</v>
      </c>
      <c r="C222" s="21">
        <v>3.7</v>
      </c>
      <c r="D222" s="48">
        <f t="shared" si="32"/>
        <v>21.099999999999998</v>
      </c>
      <c r="E222" s="26">
        <f>D222+E213</f>
        <v>39.5</v>
      </c>
      <c r="F222" s="27"/>
      <c r="G222" s="28">
        <f t="shared" si="33"/>
        <v>0</v>
      </c>
      <c r="H222" s="25" t="s">
        <v>325</v>
      </c>
    </row>
    <row r="223" spans="1:8" ht="18.95" customHeight="1" x14ac:dyDescent="0.2">
      <c r="A223" s="3"/>
      <c r="B223" s="3"/>
      <c r="C223" s="4"/>
      <c r="D223" s="48"/>
      <c r="E223" s="22"/>
      <c r="F223" s="31"/>
      <c r="G223" s="24"/>
      <c r="H223" s="33"/>
    </row>
    <row r="224" spans="1:8" ht="18.95" customHeight="1" x14ac:dyDescent="0.2">
      <c r="A224" s="21" t="s">
        <v>326</v>
      </c>
      <c r="B224" s="21" t="s">
        <v>324</v>
      </c>
      <c r="C224" s="21">
        <v>0</v>
      </c>
      <c r="D224" s="48">
        <f>D223+C224</f>
        <v>0</v>
      </c>
      <c r="E224" s="22"/>
      <c r="F224" s="23"/>
      <c r="G224" s="24"/>
      <c r="H224" s="25" t="s">
        <v>325</v>
      </c>
    </row>
    <row r="225" spans="1:8" ht="18.95" customHeight="1" x14ac:dyDescent="0.2">
      <c r="A225" s="3"/>
      <c r="B225" s="21" t="s">
        <v>327</v>
      </c>
      <c r="C225" s="21">
        <v>5.4</v>
      </c>
      <c r="D225" s="48">
        <f>D224+C225</f>
        <v>5.4</v>
      </c>
      <c r="E225" s="26"/>
      <c r="F225" s="27"/>
      <c r="G225" s="28">
        <f>IF(F225&gt;"",C225,0)</f>
        <v>0</v>
      </c>
      <c r="H225" s="25" t="s">
        <v>328</v>
      </c>
    </row>
    <row r="226" spans="1:8" ht="18.95" customHeight="1" x14ac:dyDescent="0.2">
      <c r="A226" s="3"/>
      <c r="B226" s="21" t="s">
        <v>329</v>
      </c>
      <c r="C226" s="21">
        <v>2.9</v>
      </c>
      <c r="D226" s="48">
        <f>D225+C226</f>
        <v>8.3000000000000007</v>
      </c>
      <c r="E226" s="26"/>
      <c r="F226" s="27"/>
      <c r="G226" s="28">
        <f>IF(F226&gt;"",C226,0)</f>
        <v>0</v>
      </c>
      <c r="H226" s="25" t="s">
        <v>330</v>
      </c>
    </row>
    <row r="227" spans="1:8" ht="18.95" customHeight="1" x14ac:dyDescent="0.25">
      <c r="A227" s="7"/>
      <c r="B227" s="21" t="s">
        <v>331</v>
      </c>
      <c r="C227" s="21">
        <v>1.9</v>
      </c>
      <c r="D227" s="48">
        <f>D226+C227</f>
        <v>10.200000000000001</v>
      </c>
      <c r="E227" s="34">
        <f>D227+E222</f>
        <v>49.7</v>
      </c>
      <c r="F227" s="27"/>
      <c r="G227" s="28">
        <f>IF(F227&gt;"",C227,0)</f>
        <v>0</v>
      </c>
      <c r="H227" s="25" t="s">
        <v>332</v>
      </c>
    </row>
    <row r="228" spans="1:8" ht="18.95" customHeight="1" x14ac:dyDescent="0.2">
      <c r="A228" s="3"/>
      <c r="B228" s="3"/>
      <c r="C228" s="4"/>
      <c r="D228" s="48"/>
      <c r="E228" s="22"/>
      <c r="F228" s="31"/>
      <c r="G228" s="24"/>
      <c r="H228" s="20"/>
    </row>
    <row r="229" spans="1:8" ht="18.95" customHeight="1" x14ac:dyDescent="0.2">
      <c r="A229" s="3"/>
      <c r="B229" s="3"/>
      <c r="C229" s="4"/>
      <c r="D229" s="48"/>
      <c r="E229" s="22"/>
      <c r="F229" s="18"/>
      <c r="G229" s="24"/>
      <c r="H229" s="20"/>
    </row>
    <row r="230" spans="1:8" ht="18.95" customHeight="1" x14ac:dyDescent="0.2">
      <c r="A230" s="3"/>
      <c r="B230" s="3"/>
      <c r="C230" s="4"/>
      <c r="D230" s="48"/>
      <c r="E230" s="4"/>
      <c r="F230" s="38"/>
      <c r="G230" s="4"/>
      <c r="H230" s="20"/>
    </row>
    <row r="231" spans="1:8" ht="18.95" customHeight="1" x14ac:dyDescent="0.25">
      <c r="A231" s="3"/>
      <c r="B231" s="3"/>
      <c r="C231" s="4"/>
      <c r="D231" s="48"/>
      <c r="E231" s="4"/>
      <c r="F231" s="2" t="s">
        <v>333</v>
      </c>
      <c r="G231" s="21">
        <f>SUM(G206:G227)</f>
        <v>0</v>
      </c>
      <c r="H231" s="20"/>
    </row>
    <row r="232" spans="1:8" ht="18.95" customHeight="1" x14ac:dyDescent="0.25">
      <c r="A232" s="3"/>
      <c r="B232" s="3"/>
      <c r="C232" s="4"/>
      <c r="D232" s="48"/>
      <c r="E232" s="4"/>
      <c r="F232" s="2" t="s">
        <v>334</v>
      </c>
      <c r="G232" s="4">
        <f>E227-G231</f>
        <v>49.7</v>
      </c>
      <c r="H232" s="20"/>
    </row>
    <row r="233" spans="1:8" ht="18.95" customHeight="1" x14ac:dyDescent="0.2">
      <c r="A233" s="3"/>
      <c r="B233" s="3"/>
      <c r="C233" s="4"/>
      <c r="D233" s="48"/>
      <c r="E233" s="4"/>
      <c r="F233" s="7"/>
      <c r="G233" s="4"/>
      <c r="H233" s="20"/>
    </row>
    <row r="234" spans="1:8" ht="18.95" customHeight="1" x14ac:dyDescent="0.25">
      <c r="A234" s="3"/>
      <c r="B234" s="3"/>
      <c r="C234" s="4"/>
      <c r="D234" s="48"/>
      <c r="E234" s="4"/>
      <c r="F234" s="2" t="s">
        <v>335</v>
      </c>
      <c r="G234" s="36">
        <f>G231/E227</f>
        <v>0</v>
      </c>
      <c r="H234" s="20"/>
    </row>
    <row r="235" spans="1:8" ht="18.95" customHeight="1" x14ac:dyDescent="0.2">
      <c r="A235" s="3"/>
      <c r="B235" s="3"/>
      <c r="C235" s="4"/>
      <c r="D235" s="48"/>
      <c r="E235" s="4"/>
      <c r="F235" s="7"/>
      <c r="G235" s="4"/>
      <c r="H235" s="20"/>
    </row>
    <row r="236" spans="1:8" ht="18.95" customHeight="1" x14ac:dyDescent="0.2">
      <c r="A236" s="3"/>
      <c r="B236" s="3"/>
      <c r="C236" s="4"/>
      <c r="D236" s="48"/>
      <c r="E236" s="4"/>
      <c r="F236" s="37"/>
      <c r="G236" s="4"/>
      <c r="H236" s="33"/>
    </row>
    <row r="237" spans="1:8" ht="18.95" customHeight="1" x14ac:dyDescent="0.2">
      <c r="A237" s="3"/>
      <c r="B237" s="3"/>
      <c r="C237" s="4"/>
      <c r="D237" s="48"/>
      <c r="E237" s="22"/>
      <c r="F237" s="18"/>
      <c r="G237" s="24"/>
      <c r="H237" s="20"/>
    </row>
    <row r="238" spans="1:8" ht="18.95" customHeight="1" x14ac:dyDescent="0.2">
      <c r="A238" s="3"/>
      <c r="B238" s="3"/>
      <c r="C238" s="4"/>
      <c r="D238" s="48"/>
      <c r="E238" s="22"/>
      <c r="F238" s="39"/>
      <c r="G238" s="24"/>
      <c r="H238" s="33"/>
    </row>
    <row r="239" spans="1:8" ht="21" customHeight="1" x14ac:dyDescent="0.25">
      <c r="A239" s="3"/>
      <c r="B239" s="16" t="s">
        <v>336</v>
      </c>
      <c r="C239" s="4"/>
      <c r="D239" s="48"/>
      <c r="E239" s="22"/>
      <c r="F239" s="18"/>
      <c r="G239" s="24"/>
      <c r="H239" s="33"/>
    </row>
    <row r="240" spans="1:8" ht="18.95" customHeight="1" x14ac:dyDescent="0.2">
      <c r="A240" s="3"/>
      <c r="B240" s="3"/>
      <c r="C240" s="4"/>
      <c r="D240" s="48"/>
      <c r="E240" s="22"/>
      <c r="F240" s="18"/>
      <c r="G240" s="24"/>
      <c r="H240" s="20"/>
    </row>
    <row r="241" spans="1:8" ht="18.95" customHeight="1" x14ac:dyDescent="0.2">
      <c r="A241" s="21" t="s">
        <v>337</v>
      </c>
      <c r="B241" s="21" t="s">
        <v>338</v>
      </c>
      <c r="C241" s="21">
        <v>0</v>
      </c>
      <c r="D241" s="48">
        <f t="shared" ref="D241:D246" si="34">D240+C241</f>
        <v>0</v>
      </c>
      <c r="E241" s="22"/>
      <c r="F241" s="23"/>
      <c r="G241" s="24"/>
      <c r="H241" s="25" t="s">
        <v>339</v>
      </c>
    </row>
    <row r="242" spans="1:8" ht="18.95" customHeight="1" x14ac:dyDescent="0.2">
      <c r="A242" s="3"/>
      <c r="B242" s="55" t="s">
        <v>414</v>
      </c>
      <c r="C242" s="21">
        <v>3.5</v>
      </c>
      <c r="D242" s="48">
        <f t="shared" si="34"/>
        <v>3.5</v>
      </c>
      <c r="E242" s="26"/>
      <c r="F242" s="27"/>
      <c r="G242" s="28">
        <f>IF(F242&gt;"",C242,0)</f>
        <v>0</v>
      </c>
      <c r="H242" s="25" t="s">
        <v>340</v>
      </c>
    </row>
    <row r="243" spans="1:8" ht="18.95" customHeight="1" x14ac:dyDescent="0.2">
      <c r="A243" s="3"/>
      <c r="B243" s="55" t="s">
        <v>415</v>
      </c>
      <c r="C243" s="21">
        <v>0.6</v>
      </c>
      <c r="D243" s="48">
        <f t="shared" si="34"/>
        <v>4.0999999999999996</v>
      </c>
      <c r="E243" s="26"/>
      <c r="F243" s="27"/>
      <c r="G243" s="28">
        <f>IF(F243&gt;"",C243,0)</f>
        <v>0</v>
      </c>
      <c r="H243" s="25" t="s">
        <v>341</v>
      </c>
    </row>
    <row r="244" spans="1:8" ht="18.95" customHeight="1" x14ac:dyDescent="0.2">
      <c r="A244" s="3"/>
      <c r="B244" s="21" t="s">
        <v>342</v>
      </c>
      <c r="C244" s="21">
        <v>3.7</v>
      </c>
      <c r="D244" s="48">
        <f t="shared" si="34"/>
        <v>7.8</v>
      </c>
      <c r="E244" s="26"/>
      <c r="F244" s="27"/>
      <c r="G244" s="28">
        <f>IF(F244&gt;"",C244,0)</f>
        <v>0</v>
      </c>
      <c r="H244" s="25" t="s">
        <v>343</v>
      </c>
    </row>
    <row r="245" spans="1:8" ht="18.95" customHeight="1" x14ac:dyDescent="0.2">
      <c r="A245" s="7"/>
      <c r="B245" s="21" t="s">
        <v>344</v>
      </c>
      <c r="C245" s="21">
        <v>1.2</v>
      </c>
      <c r="D245" s="48">
        <f t="shared" si="34"/>
        <v>9</v>
      </c>
      <c r="E245" s="26"/>
      <c r="F245" s="27"/>
      <c r="G245" s="28">
        <f>IF(F245&gt;"",C245,0)</f>
        <v>0</v>
      </c>
      <c r="H245" s="25" t="s">
        <v>345</v>
      </c>
    </row>
    <row r="246" spans="1:8" ht="18.95" customHeight="1" x14ac:dyDescent="0.25">
      <c r="A246" s="3"/>
      <c r="B246" s="21" t="s">
        <v>346</v>
      </c>
      <c r="C246" s="21">
        <v>2.2000000000000002</v>
      </c>
      <c r="D246" s="48">
        <f t="shared" si="34"/>
        <v>11.2</v>
      </c>
      <c r="E246" s="34">
        <f>D246</f>
        <v>11.2</v>
      </c>
      <c r="F246" s="27"/>
      <c r="G246" s="28">
        <f>IF(F246&gt;"",C246,0)</f>
        <v>0</v>
      </c>
      <c r="H246" s="25" t="s">
        <v>347</v>
      </c>
    </row>
    <row r="247" spans="1:8" ht="18.95" customHeight="1" x14ac:dyDescent="0.2">
      <c r="A247" s="3"/>
      <c r="B247" s="3"/>
      <c r="C247" s="4"/>
      <c r="D247" s="48"/>
      <c r="E247" s="22"/>
      <c r="F247" s="31"/>
      <c r="G247" s="24"/>
      <c r="H247" s="20"/>
    </row>
    <row r="248" spans="1:8" ht="18.95" customHeight="1" x14ac:dyDescent="0.2">
      <c r="A248" s="3"/>
      <c r="B248" s="3"/>
      <c r="C248" s="4"/>
      <c r="D248" s="48"/>
      <c r="E248" s="22"/>
      <c r="F248" s="18"/>
      <c r="G248" s="24"/>
      <c r="H248" s="20"/>
    </row>
    <row r="249" spans="1:8" ht="18.95" customHeight="1" x14ac:dyDescent="0.2">
      <c r="A249" s="3"/>
      <c r="B249" s="3"/>
      <c r="C249" s="4"/>
      <c r="D249" s="48"/>
      <c r="E249" s="4"/>
      <c r="F249" s="38"/>
      <c r="G249" s="4"/>
      <c r="H249" s="20"/>
    </row>
    <row r="250" spans="1:8" ht="18.95" customHeight="1" x14ac:dyDescent="0.25">
      <c r="A250" s="3"/>
      <c r="B250" s="3"/>
      <c r="C250" s="4"/>
      <c r="D250" s="48"/>
      <c r="E250" s="4"/>
      <c r="F250" s="2" t="s">
        <v>348</v>
      </c>
      <c r="G250" s="21">
        <f>SUM(G242:G246)</f>
        <v>0</v>
      </c>
      <c r="H250" s="20"/>
    </row>
    <row r="251" spans="1:8" ht="18.95" customHeight="1" x14ac:dyDescent="0.25">
      <c r="A251" s="3"/>
      <c r="B251" s="3"/>
      <c r="C251" s="4"/>
      <c r="D251" s="48"/>
      <c r="E251" s="4"/>
      <c r="F251" s="2" t="s">
        <v>349</v>
      </c>
      <c r="G251" s="4">
        <f>E246-G250</f>
        <v>11.2</v>
      </c>
      <c r="H251" s="20"/>
    </row>
    <row r="252" spans="1:8" ht="18.95" customHeight="1" x14ac:dyDescent="0.2">
      <c r="A252" s="3"/>
      <c r="B252" s="3"/>
      <c r="C252" s="4"/>
      <c r="D252" s="48"/>
      <c r="E252" s="4"/>
      <c r="F252" s="7"/>
      <c r="G252" s="4"/>
      <c r="H252" s="20"/>
    </row>
    <row r="253" spans="1:8" ht="18.95" customHeight="1" x14ac:dyDescent="0.25">
      <c r="A253" s="3"/>
      <c r="B253" s="3"/>
      <c r="C253" s="4"/>
      <c r="D253" s="48"/>
      <c r="E253" s="4"/>
      <c r="F253" s="2" t="s">
        <v>350</v>
      </c>
      <c r="G253" s="36">
        <f>G250/E246</f>
        <v>0</v>
      </c>
      <c r="H253" s="20"/>
    </row>
    <row r="254" spans="1:8" ht="18.95" customHeight="1" x14ac:dyDescent="0.2">
      <c r="A254" s="3"/>
      <c r="B254" s="3"/>
      <c r="C254" s="4"/>
      <c r="D254" s="48"/>
      <c r="E254" s="4"/>
      <c r="F254" s="7"/>
      <c r="G254" s="4"/>
      <c r="H254" s="20"/>
    </row>
    <row r="255" spans="1:8" ht="18.95" customHeight="1" x14ac:dyDescent="0.2">
      <c r="A255" s="3"/>
      <c r="B255" s="3"/>
      <c r="C255" s="4"/>
      <c r="D255" s="48"/>
      <c r="E255" s="4"/>
      <c r="F255" s="37"/>
      <c r="G255" s="4"/>
      <c r="H255" s="33"/>
    </row>
    <row r="256" spans="1:8" ht="18.95" customHeight="1" x14ac:dyDescent="0.2">
      <c r="A256" s="3"/>
      <c r="B256" s="3"/>
      <c r="C256" s="4"/>
      <c r="D256" s="48"/>
      <c r="E256" s="22"/>
      <c r="F256" s="18"/>
      <c r="G256" s="24"/>
      <c r="H256" s="33"/>
    </row>
    <row r="257" spans="1:8" ht="18.95" customHeight="1" x14ac:dyDescent="0.2">
      <c r="A257" s="3"/>
      <c r="B257" s="3"/>
      <c r="C257" s="4"/>
      <c r="D257" s="48"/>
      <c r="E257" s="22"/>
      <c r="F257" s="39"/>
      <c r="G257" s="24"/>
      <c r="H257" s="20"/>
    </row>
    <row r="258" spans="1:8" ht="21" customHeight="1" x14ac:dyDescent="0.25">
      <c r="A258" s="3"/>
      <c r="B258" s="16" t="s">
        <v>351</v>
      </c>
      <c r="C258" s="4"/>
      <c r="D258" s="48"/>
      <c r="E258" s="22"/>
      <c r="F258" s="18"/>
      <c r="G258" s="24"/>
      <c r="H258" s="20"/>
    </row>
    <row r="259" spans="1:8" ht="18.95" customHeight="1" x14ac:dyDescent="0.2">
      <c r="A259" s="3"/>
      <c r="B259" s="3"/>
      <c r="C259" s="4"/>
      <c r="D259" s="48"/>
      <c r="E259" s="17"/>
      <c r="F259" s="18"/>
      <c r="G259" s="24"/>
      <c r="H259" s="20"/>
    </row>
    <row r="260" spans="1:8" ht="18.95" customHeight="1" x14ac:dyDescent="0.2">
      <c r="A260" s="21" t="s">
        <v>352</v>
      </c>
      <c r="B260" s="21" t="s">
        <v>353</v>
      </c>
      <c r="C260" s="21">
        <v>0</v>
      </c>
      <c r="D260" s="48">
        <f t="shared" ref="D260:D272" si="35">D259+C260</f>
        <v>0</v>
      </c>
      <c r="E260" s="22"/>
      <c r="F260" s="23"/>
      <c r="G260" s="24"/>
      <c r="H260" s="25" t="s">
        <v>354</v>
      </c>
    </row>
    <row r="261" spans="1:8" ht="18.95" customHeight="1" x14ac:dyDescent="0.2">
      <c r="A261" s="3"/>
      <c r="B261" s="21" t="s">
        <v>355</v>
      </c>
      <c r="C261" s="21">
        <v>0.9</v>
      </c>
      <c r="D261" s="48">
        <f t="shared" si="35"/>
        <v>0.9</v>
      </c>
      <c r="E261" s="26"/>
      <c r="F261" s="27"/>
      <c r="G261" s="28">
        <f t="shared" ref="G261:G272" si="36">IF(F261&gt;"",C261,0)</f>
        <v>0</v>
      </c>
      <c r="H261" s="25" t="s">
        <v>356</v>
      </c>
    </row>
    <row r="262" spans="1:8" ht="18.95" customHeight="1" x14ac:dyDescent="0.2">
      <c r="A262" s="7"/>
      <c r="B262" s="21" t="s">
        <v>357</v>
      </c>
      <c r="C262" s="21">
        <v>1.1000000000000001</v>
      </c>
      <c r="D262" s="48">
        <f t="shared" si="35"/>
        <v>2</v>
      </c>
      <c r="E262" s="26"/>
      <c r="F262" s="27"/>
      <c r="G262" s="28">
        <f t="shared" si="36"/>
        <v>0</v>
      </c>
      <c r="H262" s="25" t="s">
        <v>358</v>
      </c>
    </row>
    <row r="263" spans="1:8" ht="18.95" customHeight="1" x14ac:dyDescent="0.2">
      <c r="A263" s="3"/>
      <c r="B263" s="21" t="s">
        <v>359</v>
      </c>
      <c r="C263" s="21">
        <v>2.9</v>
      </c>
      <c r="D263" s="48">
        <f t="shared" si="35"/>
        <v>4.9000000000000004</v>
      </c>
      <c r="E263" s="26"/>
      <c r="F263" s="27"/>
      <c r="G263" s="28">
        <f t="shared" si="36"/>
        <v>0</v>
      </c>
      <c r="H263" s="25" t="s">
        <v>360</v>
      </c>
    </row>
    <row r="264" spans="1:8" ht="18.95" customHeight="1" x14ac:dyDescent="0.2">
      <c r="A264" s="3"/>
      <c r="B264" s="21" t="s">
        <v>361</v>
      </c>
      <c r="C264" s="21">
        <v>1.4</v>
      </c>
      <c r="D264" s="48">
        <f t="shared" si="35"/>
        <v>6.3000000000000007</v>
      </c>
      <c r="E264" s="26"/>
      <c r="F264" s="27"/>
      <c r="G264" s="28">
        <f t="shared" si="36"/>
        <v>0</v>
      </c>
      <c r="H264" s="25" t="s">
        <v>362</v>
      </c>
    </row>
    <row r="265" spans="1:8" ht="18.95" customHeight="1" x14ac:dyDescent="0.2">
      <c r="A265" s="3"/>
      <c r="B265" s="21" t="s">
        <v>363</v>
      </c>
      <c r="C265" s="21">
        <v>3.3</v>
      </c>
      <c r="D265" s="48">
        <f t="shared" si="35"/>
        <v>9.6000000000000014</v>
      </c>
      <c r="E265" s="26"/>
      <c r="F265" s="27"/>
      <c r="G265" s="28">
        <f t="shared" si="36"/>
        <v>0</v>
      </c>
      <c r="H265" s="25" t="s">
        <v>364</v>
      </c>
    </row>
    <row r="266" spans="1:8" ht="18.95" customHeight="1" x14ac:dyDescent="0.2">
      <c r="A266" s="3"/>
      <c r="B266" s="21" t="s">
        <v>365</v>
      </c>
      <c r="C266" s="21">
        <v>2.1</v>
      </c>
      <c r="D266" s="48">
        <f t="shared" si="35"/>
        <v>11.700000000000001</v>
      </c>
      <c r="E266" s="26"/>
      <c r="F266" s="27"/>
      <c r="G266" s="28">
        <f t="shared" si="36"/>
        <v>0</v>
      </c>
      <c r="H266" s="25" t="s">
        <v>366</v>
      </c>
    </row>
    <row r="267" spans="1:8" ht="18.95" customHeight="1" x14ac:dyDescent="0.2">
      <c r="A267" s="3"/>
      <c r="B267" s="21" t="s">
        <v>367</v>
      </c>
      <c r="C267" s="21">
        <v>1.6</v>
      </c>
      <c r="D267" s="48">
        <f t="shared" si="35"/>
        <v>13.3</v>
      </c>
      <c r="E267" s="26"/>
      <c r="F267" s="27"/>
      <c r="G267" s="28">
        <f t="shared" si="36"/>
        <v>0</v>
      </c>
      <c r="H267" s="25" t="s">
        <v>368</v>
      </c>
    </row>
    <row r="268" spans="1:8" ht="18.95" customHeight="1" x14ac:dyDescent="0.2">
      <c r="A268" s="3"/>
      <c r="B268" s="21" t="s">
        <v>369</v>
      </c>
      <c r="C268" s="21">
        <v>4.2</v>
      </c>
      <c r="D268" s="48">
        <f t="shared" si="35"/>
        <v>17.5</v>
      </c>
      <c r="E268" s="26"/>
      <c r="F268" s="27"/>
      <c r="G268" s="28">
        <f t="shared" si="36"/>
        <v>0</v>
      </c>
      <c r="H268" s="25" t="s">
        <v>370</v>
      </c>
    </row>
    <row r="269" spans="1:8" ht="18.95" customHeight="1" x14ac:dyDescent="0.2">
      <c r="A269" s="3"/>
      <c r="B269" s="21" t="s">
        <v>371</v>
      </c>
      <c r="C269" s="21">
        <v>1.7</v>
      </c>
      <c r="D269" s="48">
        <f t="shared" si="35"/>
        <v>19.2</v>
      </c>
      <c r="E269" s="26"/>
      <c r="F269" s="27"/>
      <c r="G269" s="28">
        <f t="shared" si="36"/>
        <v>0</v>
      </c>
      <c r="H269" s="25" t="s">
        <v>372</v>
      </c>
    </row>
    <row r="270" spans="1:8" ht="18.95" customHeight="1" x14ac:dyDescent="0.2">
      <c r="A270" s="3"/>
      <c r="B270" s="21" t="s">
        <v>373</v>
      </c>
      <c r="C270" s="21">
        <v>0.6</v>
      </c>
      <c r="D270" s="48">
        <f t="shared" si="35"/>
        <v>19.8</v>
      </c>
      <c r="E270" s="26"/>
      <c r="F270" s="27"/>
      <c r="G270" s="28">
        <f t="shared" si="36"/>
        <v>0</v>
      </c>
      <c r="H270" s="25" t="s">
        <v>374</v>
      </c>
    </row>
    <row r="271" spans="1:8" ht="18.95" customHeight="1" x14ac:dyDescent="0.2">
      <c r="A271" s="3"/>
      <c r="B271" s="21" t="s">
        <v>375</v>
      </c>
      <c r="C271" s="21">
        <v>1.2</v>
      </c>
      <c r="D271" s="48">
        <f t="shared" si="35"/>
        <v>21</v>
      </c>
      <c r="E271" s="26"/>
      <c r="F271" s="27"/>
      <c r="G271" s="28">
        <f t="shared" si="36"/>
        <v>0</v>
      </c>
      <c r="H271" s="25" t="s">
        <v>376</v>
      </c>
    </row>
    <row r="272" spans="1:8" ht="18.95" customHeight="1" x14ac:dyDescent="0.2">
      <c r="A272" s="3"/>
      <c r="B272" s="21" t="s">
        <v>377</v>
      </c>
      <c r="C272" s="21">
        <v>2.2999999999999998</v>
      </c>
      <c r="D272" s="48">
        <f t="shared" si="35"/>
        <v>23.3</v>
      </c>
      <c r="E272" s="29">
        <f>D272</f>
        <v>23.3</v>
      </c>
      <c r="F272" s="27"/>
      <c r="G272" s="28">
        <f t="shared" si="36"/>
        <v>0</v>
      </c>
      <c r="H272" s="25" t="s">
        <v>378</v>
      </c>
    </row>
    <row r="273" spans="1:8" ht="18.95" customHeight="1" x14ac:dyDescent="0.2">
      <c r="A273" s="3"/>
      <c r="B273" s="3"/>
      <c r="C273" s="4"/>
      <c r="D273" s="48"/>
      <c r="E273" s="22"/>
      <c r="F273" s="31"/>
      <c r="G273" s="24"/>
      <c r="H273" s="20"/>
    </row>
    <row r="274" spans="1:8" ht="18.95" customHeight="1" x14ac:dyDescent="0.2">
      <c r="A274" s="21" t="s">
        <v>379</v>
      </c>
      <c r="B274" s="21" t="s">
        <v>377</v>
      </c>
      <c r="C274" s="21">
        <v>0</v>
      </c>
      <c r="D274" s="48">
        <f t="shared" ref="D274:D287" si="37">D273+C274</f>
        <v>0</v>
      </c>
      <c r="E274" s="17"/>
      <c r="F274" s="23"/>
      <c r="G274" s="24"/>
      <c r="H274" s="25" t="s">
        <v>378</v>
      </c>
    </row>
    <row r="275" spans="1:8" ht="18.95" customHeight="1" x14ac:dyDescent="0.2">
      <c r="A275" s="3"/>
      <c r="B275" s="21" t="s">
        <v>380</v>
      </c>
      <c r="C275" s="21">
        <v>1.5</v>
      </c>
      <c r="D275" s="48">
        <f t="shared" si="37"/>
        <v>1.5</v>
      </c>
      <c r="E275" s="26"/>
      <c r="F275" s="27"/>
      <c r="G275" s="28">
        <f t="shared" ref="G275:G287" si="38">IF(F275&gt;"",C275,0)</f>
        <v>0</v>
      </c>
      <c r="H275" s="25" t="s">
        <v>381</v>
      </c>
    </row>
    <row r="276" spans="1:8" ht="18.95" customHeight="1" x14ac:dyDescent="0.2">
      <c r="A276" s="7"/>
      <c r="B276" s="21" t="s">
        <v>382</v>
      </c>
      <c r="C276" s="21">
        <v>2.4</v>
      </c>
      <c r="D276" s="48">
        <f t="shared" si="37"/>
        <v>3.9</v>
      </c>
      <c r="E276" s="26"/>
      <c r="F276" s="27"/>
      <c r="G276" s="28">
        <f t="shared" si="38"/>
        <v>0</v>
      </c>
      <c r="H276" s="25" t="s">
        <v>383</v>
      </c>
    </row>
    <row r="277" spans="1:8" ht="18.95" customHeight="1" x14ac:dyDescent="0.2">
      <c r="A277" s="3"/>
      <c r="B277" s="21" t="s">
        <v>384</v>
      </c>
      <c r="C277" s="21">
        <v>0.5</v>
      </c>
      <c r="D277" s="48">
        <f t="shared" si="37"/>
        <v>4.4000000000000004</v>
      </c>
      <c r="E277" s="26"/>
      <c r="F277" s="27"/>
      <c r="G277" s="28">
        <f t="shared" si="38"/>
        <v>0</v>
      </c>
      <c r="H277" s="25" t="s">
        <v>385</v>
      </c>
    </row>
    <row r="278" spans="1:8" ht="18.95" customHeight="1" x14ac:dyDescent="0.2">
      <c r="A278" s="3"/>
      <c r="B278" s="55" t="s">
        <v>416</v>
      </c>
      <c r="C278" s="21">
        <v>1.5</v>
      </c>
      <c r="D278" s="48">
        <f t="shared" si="37"/>
        <v>5.9</v>
      </c>
      <c r="E278" s="26"/>
      <c r="F278" s="27"/>
      <c r="G278" s="28">
        <f t="shared" si="38"/>
        <v>0</v>
      </c>
      <c r="H278" s="25" t="s">
        <v>386</v>
      </c>
    </row>
    <row r="279" spans="1:8" ht="18.95" customHeight="1" x14ac:dyDescent="0.2">
      <c r="A279" s="3"/>
      <c r="B279" s="21" t="s">
        <v>387</v>
      </c>
      <c r="C279" s="21">
        <v>0.7</v>
      </c>
      <c r="D279" s="48">
        <f t="shared" si="37"/>
        <v>6.6000000000000005</v>
      </c>
      <c r="E279" s="26"/>
      <c r="F279" s="27"/>
      <c r="G279" s="28">
        <f t="shared" si="38"/>
        <v>0</v>
      </c>
      <c r="H279" s="25" t="s">
        <v>388</v>
      </c>
    </row>
    <row r="280" spans="1:8" ht="18.95" customHeight="1" x14ac:dyDescent="0.2">
      <c r="A280" s="3"/>
      <c r="B280" s="21" t="s">
        <v>389</v>
      </c>
      <c r="C280" s="21">
        <v>1.7</v>
      </c>
      <c r="D280" s="48">
        <f t="shared" si="37"/>
        <v>8.3000000000000007</v>
      </c>
      <c r="E280" s="26"/>
      <c r="F280" s="27"/>
      <c r="G280" s="28">
        <f t="shared" si="38"/>
        <v>0</v>
      </c>
      <c r="H280" s="25" t="s">
        <v>390</v>
      </c>
    </row>
    <row r="281" spans="1:8" ht="18.95" customHeight="1" x14ac:dyDescent="0.2">
      <c r="A281" s="3"/>
      <c r="B281" s="21" t="s">
        <v>391</v>
      </c>
      <c r="C281" s="21">
        <v>1.4</v>
      </c>
      <c r="D281" s="48">
        <f t="shared" si="37"/>
        <v>9.7000000000000011</v>
      </c>
      <c r="E281" s="26"/>
      <c r="F281" s="27"/>
      <c r="G281" s="28">
        <f t="shared" si="38"/>
        <v>0</v>
      </c>
      <c r="H281" s="25" t="s">
        <v>392</v>
      </c>
    </row>
    <row r="282" spans="1:8" ht="18.95" customHeight="1" x14ac:dyDescent="0.2">
      <c r="A282" s="3"/>
      <c r="B282" s="21" t="s">
        <v>393</v>
      </c>
      <c r="C282" s="21">
        <v>0.7</v>
      </c>
      <c r="D282" s="48">
        <f t="shared" si="37"/>
        <v>10.4</v>
      </c>
      <c r="E282" s="26"/>
      <c r="F282" s="27"/>
      <c r="G282" s="28">
        <f t="shared" si="38"/>
        <v>0</v>
      </c>
      <c r="H282" s="25" t="s">
        <v>394</v>
      </c>
    </row>
    <row r="283" spans="1:8" ht="18.95" customHeight="1" x14ac:dyDescent="0.2">
      <c r="A283" s="3"/>
      <c r="B283" s="21" t="s">
        <v>395</v>
      </c>
      <c r="C283" s="21">
        <v>1.6</v>
      </c>
      <c r="D283" s="48">
        <f t="shared" si="37"/>
        <v>12</v>
      </c>
      <c r="E283" s="26"/>
      <c r="F283" s="27"/>
      <c r="G283" s="28">
        <f t="shared" si="38"/>
        <v>0</v>
      </c>
      <c r="H283" s="25" t="s">
        <v>396</v>
      </c>
    </row>
    <row r="284" spans="1:8" ht="18.95" customHeight="1" x14ac:dyDescent="0.2">
      <c r="A284" s="3"/>
      <c r="B284" s="21" t="s">
        <v>397</v>
      </c>
      <c r="C284" s="21">
        <v>0.7</v>
      </c>
      <c r="D284" s="48">
        <f t="shared" si="37"/>
        <v>12.7</v>
      </c>
      <c r="E284" s="26"/>
      <c r="F284" s="27"/>
      <c r="G284" s="28">
        <f t="shared" si="38"/>
        <v>0</v>
      </c>
      <c r="H284" s="25" t="s">
        <v>398</v>
      </c>
    </row>
    <row r="285" spans="1:8" ht="18.95" customHeight="1" x14ac:dyDescent="0.2">
      <c r="A285" s="3"/>
      <c r="B285" s="21" t="s">
        <v>399</v>
      </c>
      <c r="C285" s="21">
        <v>1.1000000000000001</v>
      </c>
      <c r="D285" s="48">
        <f t="shared" si="37"/>
        <v>13.799999999999999</v>
      </c>
      <c r="E285" s="26"/>
      <c r="F285" s="27"/>
      <c r="G285" s="28">
        <f t="shared" si="38"/>
        <v>0</v>
      </c>
      <c r="H285" s="25" t="s">
        <v>400</v>
      </c>
    </row>
    <row r="286" spans="1:8" ht="18.95" customHeight="1" x14ac:dyDescent="0.2">
      <c r="A286" s="3"/>
      <c r="B286" s="21" t="s">
        <v>401</v>
      </c>
      <c r="C286" s="21">
        <v>1.5</v>
      </c>
      <c r="D286" s="48">
        <f t="shared" si="37"/>
        <v>15.299999999999999</v>
      </c>
      <c r="E286" s="26"/>
      <c r="F286" s="27"/>
      <c r="G286" s="28">
        <f t="shared" si="38"/>
        <v>0</v>
      </c>
      <c r="H286" s="25" t="s">
        <v>402</v>
      </c>
    </row>
    <row r="287" spans="1:8" ht="18.95" customHeight="1" x14ac:dyDescent="0.25">
      <c r="A287" s="3"/>
      <c r="B287" s="21" t="s">
        <v>403</v>
      </c>
      <c r="C287" s="21">
        <v>1.8</v>
      </c>
      <c r="D287" s="48">
        <f t="shared" si="37"/>
        <v>17.099999999999998</v>
      </c>
      <c r="E287" s="34">
        <f>E272+D287</f>
        <v>40.4</v>
      </c>
      <c r="F287" s="27"/>
      <c r="G287" s="28">
        <f t="shared" si="38"/>
        <v>0</v>
      </c>
      <c r="H287" s="25" t="s">
        <v>404</v>
      </c>
    </row>
    <row r="288" spans="1:8" ht="18.95" customHeight="1" x14ac:dyDescent="0.2">
      <c r="A288" s="3"/>
      <c r="B288" s="3"/>
      <c r="C288" s="4"/>
      <c r="D288" s="48"/>
      <c r="E288" s="22"/>
      <c r="F288" s="31"/>
      <c r="G288" s="24"/>
      <c r="H288" s="20"/>
    </row>
    <row r="289" spans="1:8" ht="18.95" customHeight="1" x14ac:dyDescent="0.2">
      <c r="A289" s="3"/>
      <c r="B289" s="3"/>
      <c r="C289" s="4"/>
      <c r="D289" s="48"/>
      <c r="E289" s="22"/>
      <c r="F289" s="18"/>
      <c r="G289" s="24"/>
      <c r="H289" s="20"/>
    </row>
    <row r="290" spans="1:8" ht="18.95" customHeight="1" x14ac:dyDescent="0.2">
      <c r="A290" s="3"/>
      <c r="B290" s="3"/>
      <c r="C290" s="4"/>
      <c r="D290" s="48"/>
      <c r="E290" s="4"/>
      <c r="F290" s="38"/>
      <c r="G290" s="4"/>
      <c r="H290" s="20"/>
    </row>
    <row r="291" spans="1:8" ht="18.95" customHeight="1" x14ac:dyDescent="0.25">
      <c r="A291" s="3"/>
      <c r="B291" s="3"/>
      <c r="C291" s="4"/>
      <c r="D291" s="48"/>
      <c r="E291" s="4"/>
      <c r="F291" s="2" t="s">
        <v>405</v>
      </c>
      <c r="G291" s="21">
        <f>SUM(G261:G287)</f>
        <v>0</v>
      </c>
      <c r="H291" s="20"/>
    </row>
    <row r="292" spans="1:8" ht="18.95" customHeight="1" x14ac:dyDescent="0.25">
      <c r="A292" s="3"/>
      <c r="B292" s="3"/>
      <c r="C292" s="4"/>
      <c r="D292" s="48"/>
      <c r="E292" s="4"/>
      <c r="F292" s="2" t="s">
        <v>406</v>
      </c>
      <c r="G292" s="4">
        <f>E287-G291</f>
        <v>40.4</v>
      </c>
      <c r="H292" s="20"/>
    </row>
    <row r="293" spans="1:8" ht="18.95" customHeight="1" x14ac:dyDescent="0.2">
      <c r="A293" s="7"/>
      <c r="B293" s="3"/>
      <c r="C293" s="4"/>
      <c r="D293" s="48"/>
      <c r="E293" s="4"/>
      <c r="F293" s="7"/>
      <c r="G293" s="4"/>
      <c r="H293" s="20"/>
    </row>
    <row r="294" spans="1:8" ht="18.95" customHeight="1" x14ac:dyDescent="0.25">
      <c r="A294" s="7"/>
      <c r="B294" s="7"/>
      <c r="C294" s="7"/>
      <c r="D294" s="48"/>
      <c r="E294" s="7"/>
      <c r="F294" s="2" t="s">
        <v>407</v>
      </c>
      <c r="G294" s="36">
        <f>G291/E287</f>
        <v>0</v>
      </c>
      <c r="H294" s="20"/>
    </row>
    <row r="295" spans="1:8" ht="18.95" customHeight="1" x14ac:dyDescent="0.2">
      <c r="A295" s="3"/>
      <c r="B295" s="3"/>
      <c r="C295" s="4"/>
      <c r="D295" s="48"/>
      <c r="E295" s="4"/>
      <c r="F295" s="3"/>
      <c r="G295" s="4"/>
      <c r="H295" s="33"/>
    </row>
    <row r="296" spans="1:8" ht="18.95" customHeight="1" x14ac:dyDescent="0.2">
      <c r="A296" s="3"/>
      <c r="B296" s="3"/>
      <c r="C296" s="4"/>
      <c r="D296" s="48"/>
      <c r="E296" s="4"/>
      <c r="F296" s="37"/>
      <c r="G296" s="4"/>
      <c r="H296" s="33"/>
    </row>
    <row r="297" spans="1:8" ht="18.95" customHeight="1" x14ac:dyDescent="0.2">
      <c r="A297" s="3"/>
      <c r="B297" s="3"/>
      <c r="C297" s="4"/>
      <c r="D297" s="48"/>
      <c r="E297" s="22"/>
      <c r="F297" s="18"/>
      <c r="G297" s="24"/>
      <c r="H297" s="33"/>
    </row>
    <row r="298" spans="1:8" ht="18.95" customHeight="1" x14ac:dyDescent="0.2">
      <c r="A298" s="3"/>
      <c r="B298" s="3"/>
      <c r="C298" s="4"/>
      <c r="D298" s="48"/>
      <c r="E298" s="22"/>
      <c r="F298" s="39"/>
      <c r="G298" s="24"/>
      <c r="H298" s="33"/>
    </row>
    <row r="299" spans="1:8" ht="26.1" customHeight="1" x14ac:dyDescent="0.35">
      <c r="A299" s="3"/>
      <c r="B299" s="40" t="s">
        <v>408</v>
      </c>
      <c r="C299" s="4"/>
      <c r="D299" s="48"/>
      <c r="E299" s="4"/>
      <c r="F299" s="38"/>
      <c r="G299" s="4"/>
      <c r="H299" s="33"/>
    </row>
    <row r="300" spans="1:8" ht="21" customHeight="1" x14ac:dyDescent="0.25">
      <c r="A300" s="3"/>
      <c r="B300" s="41" t="s">
        <v>409</v>
      </c>
      <c r="C300" s="42"/>
      <c r="D300" s="51"/>
      <c r="E300" s="41">
        <f>E287+E246+E191+E156+E128+E227</f>
        <v>366.49999999999994</v>
      </c>
      <c r="F300" s="41" t="s">
        <v>410</v>
      </c>
      <c r="G300" s="41">
        <f>SUM(G19:G128)+SUM(G143:G156)+SUM(G171:G191)+SUM(G242:G246)+SUM(G261:G287)+SUM(G206:G227)</f>
        <v>0</v>
      </c>
      <c r="H300" s="43"/>
    </row>
    <row r="301" spans="1:8" ht="21" customHeight="1" x14ac:dyDescent="0.25">
      <c r="A301" s="3"/>
      <c r="B301" s="44"/>
      <c r="C301" s="45"/>
      <c r="D301" s="52"/>
      <c r="E301" s="45"/>
      <c r="F301" s="41" t="s">
        <v>411</v>
      </c>
      <c r="G301" s="41">
        <f>E300-G300</f>
        <v>366.49999999999994</v>
      </c>
      <c r="H301" s="43"/>
    </row>
    <row r="302" spans="1:8" ht="21" customHeight="1" x14ac:dyDescent="0.25">
      <c r="A302" s="3"/>
      <c r="B302" s="44"/>
      <c r="C302" s="45"/>
      <c r="D302" s="52"/>
      <c r="E302" s="45"/>
      <c r="F302" s="46"/>
      <c r="G302" s="41"/>
      <c r="H302" s="43"/>
    </row>
    <row r="303" spans="1:8" ht="21" customHeight="1" x14ac:dyDescent="0.25">
      <c r="A303" s="3"/>
      <c r="B303" s="44"/>
      <c r="C303" s="45"/>
      <c r="D303" s="52"/>
      <c r="E303" s="45"/>
      <c r="F303" s="41" t="s">
        <v>412</v>
      </c>
      <c r="G303" s="47">
        <f>G300/E300</f>
        <v>0</v>
      </c>
      <c r="H303" s="43"/>
    </row>
    <row r="304" spans="1:8" ht="18.95" customHeight="1" x14ac:dyDescent="0.2">
      <c r="A304" s="3"/>
      <c r="B304" s="3"/>
      <c r="C304" s="4"/>
      <c r="D304" s="48"/>
      <c r="E304" s="4"/>
      <c r="F304" s="7"/>
      <c r="G304" s="7"/>
      <c r="H304" s="33"/>
    </row>
    <row r="305" spans="1:8" ht="18.95" customHeight="1" x14ac:dyDescent="0.2">
      <c r="A305" s="3"/>
      <c r="B305" s="3"/>
      <c r="C305" s="4"/>
      <c r="D305" s="48"/>
      <c r="E305" s="4"/>
      <c r="F305" s="7"/>
      <c r="G305" s="4"/>
      <c r="H305" s="33"/>
    </row>
    <row r="306" spans="1:8" ht="18.95" customHeight="1" x14ac:dyDescent="0.2">
      <c r="A306" s="3"/>
      <c r="B306" s="3"/>
      <c r="C306" s="4"/>
      <c r="D306" s="48"/>
      <c r="E306" s="4"/>
      <c r="F306" s="7"/>
      <c r="G306" s="4"/>
      <c r="H306" s="33"/>
    </row>
    <row r="307" spans="1:8" ht="18.95" customHeight="1" x14ac:dyDescent="0.2">
      <c r="A307" s="3"/>
      <c r="B307" s="3"/>
      <c r="C307" s="4"/>
      <c r="D307" s="48"/>
      <c r="E307" s="4"/>
      <c r="F307" s="3"/>
      <c r="G307" s="4"/>
      <c r="H307" s="33"/>
    </row>
    <row r="308" spans="1:8" ht="18.95" customHeight="1" x14ac:dyDescent="0.2">
      <c r="A308" s="3"/>
      <c r="B308" s="3"/>
      <c r="C308" s="4"/>
      <c r="D308" s="48"/>
      <c r="E308" s="4"/>
      <c r="F308" s="3"/>
      <c r="G308" s="4"/>
      <c r="H308" s="33"/>
    </row>
    <row r="309" spans="1:8" ht="18.95" customHeight="1" x14ac:dyDescent="0.2">
      <c r="A309" s="7"/>
      <c r="B309" s="3"/>
      <c r="C309" s="4"/>
      <c r="D309" s="48"/>
      <c r="E309" s="4"/>
      <c r="F309" s="3"/>
      <c r="G309" s="4"/>
      <c r="H309" s="33"/>
    </row>
    <row r="310" spans="1:8" ht="18.95" customHeight="1" x14ac:dyDescent="0.2">
      <c r="A310" s="7"/>
      <c r="B310" s="7"/>
      <c r="C310" s="7"/>
      <c r="D310" s="48"/>
      <c r="E310" s="7"/>
      <c r="F310" s="3"/>
      <c r="G310" s="7"/>
      <c r="H310" s="20"/>
    </row>
    <row r="311" spans="1:8" ht="18.95" customHeight="1" x14ac:dyDescent="0.2">
      <c r="A311" s="3"/>
      <c r="B311" s="3"/>
      <c r="C311" s="4"/>
      <c r="D311" s="48"/>
      <c r="E311" s="4"/>
      <c r="F311" s="3"/>
      <c r="G311" s="4"/>
      <c r="H311" s="33"/>
    </row>
    <row r="312" spans="1:8" ht="18.95" customHeight="1" x14ac:dyDescent="0.2">
      <c r="A312" s="3"/>
      <c r="B312" s="3"/>
      <c r="C312" s="4"/>
      <c r="D312" s="48"/>
      <c r="E312" s="4"/>
      <c r="F312" s="3"/>
      <c r="G312" s="4"/>
      <c r="H312" s="33"/>
    </row>
    <row r="313" spans="1:8" ht="18.95" customHeight="1" x14ac:dyDescent="0.2">
      <c r="A313" s="3"/>
      <c r="B313" s="3"/>
      <c r="C313" s="4"/>
      <c r="D313" s="48"/>
      <c r="E313" s="4"/>
      <c r="F313" s="3"/>
      <c r="G313" s="4"/>
      <c r="H313" s="33"/>
    </row>
  </sheetData>
  <pageMargins left="0.25" right="0.25" top="0.75" bottom="0.75" header="0.5" footer="0.5"/>
  <pageSetup scale="67" orientation="landscape" r:id="rId1"/>
  <headerFooter alignWithMargins="0">
    <oddFooter>&amp;"Helvetica,Regular"&amp;11&amp;P</oddFooter>
  </headerFooter>
  <rowBreaks count="8" manualBreakCount="8">
    <brk id="33" max="65535" man="1"/>
    <brk id="66" max="65535" man="1"/>
    <brk id="96" max="65535" man="1"/>
    <brk id="135" max="65535" man="1"/>
    <brk id="165" max="65535" man="1"/>
    <brk id="199" max="65535" man="1"/>
    <brk id="235" max="65535" man="1"/>
    <brk id="256" max="6553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E2ETracking-Branch-2014 April</vt:lpstr>
      <vt:lpstr>'E2ETracking-Branch-2014 April'!Print_Area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fltOffice</dc:creator>
  <cp:lastModifiedBy>Owner</cp:lastModifiedBy>
  <dcterms:created xsi:type="dcterms:W3CDTF">2016-08-09T16:46:45Z</dcterms:created>
  <dcterms:modified xsi:type="dcterms:W3CDTF">2016-08-10T16:52:40Z</dcterms:modified>
</cp:coreProperties>
</file>